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ERS\PRODUCER\CindyV\Door Kewaunee Consortium\Sturgeon Bay\2017 Renewal\"/>
    </mc:Choice>
  </mc:AlternateContent>
  <bookViews>
    <workbookView xWindow="0" yWindow="0" windowWidth="20490" windowHeight="7170"/>
  </bookViews>
  <sheets>
    <sheet name="Sturgeon Bay" sheetId="9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9" l="1"/>
  <c r="N55" i="9"/>
  <c r="N54" i="9"/>
  <c r="K56" i="9"/>
  <c r="K55" i="9"/>
  <c r="K54" i="9"/>
  <c r="H56" i="9"/>
  <c r="H55" i="9"/>
  <c r="H54" i="9"/>
  <c r="E56" i="9"/>
  <c r="E55" i="9"/>
  <c r="E54" i="9"/>
  <c r="N34" i="9" l="1"/>
  <c r="M34" i="9"/>
  <c r="K34" i="9"/>
  <c r="J34" i="9"/>
  <c r="C71" i="9" l="1"/>
  <c r="A61" i="9"/>
  <c r="C61" i="9" s="1"/>
  <c r="A59" i="9"/>
  <c r="C59" i="9" s="1"/>
  <c r="M49" i="9"/>
  <c r="J49" i="9"/>
  <c r="G49" i="9"/>
  <c r="D49" i="9"/>
  <c r="N47" i="9"/>
  <c r="M47" i="9"/>
  <c r="K47" i="9"/>
  <c r="J47" i="9"/>
  <c r="N46" i="9"/>
  <c r="M46" i="9"/>
  <c r="K46" i="9"/>
  <c r="J46" i="9"/>
  <c r="N44" i="9"/>
  <c r="K44" i="9"/>
  <c r="J44" i="9"/>
  <c r="H44" i="9"/>
  <c r="G44" i="9"/>
  <c r="E44" i="9"/>
  <c r="N42" i="9"/>
  <c r="K42" i="9"/>
  <c r="J42" i="9"/>
  <c r="H42" i="9"/>
  <c r="G42" i="9"/>
  <c r="E42" i="9"/>
  <c r="D42" i="9"/>
  <c r="N38" i="9"/>
  <c r="K38" i="9"/>
  <c r="H38" i="9"/>
  <c r="G38" i="9"/>
  <c r="E38" i="9"/>
  <c r="D38" i="9"/>
  <c r="N37" i="9"/>
  <c r="K37" i="9"/>
  <c r="H37" i="9"/>
  <c r="E37" i="9"/>
  <c r="N35" i="9"/>
  <c r="K35" i="9"/>
  <c r="J35" i="9"/>
  <c r="H35" i="9"/>
  <c r="G35" i="9"/>
  <c r="E35" i="9"/>
  <c r="D35" i="9"/>
  <c r="H34" i="9"/>
  <c r="G34" i="9"/>
  <c r="E34" i="9"/>
  <c r="D34" i="9"/>
  <c r="N32" i="9"/>
  <c r="K32" i="9"/>
  <c r="J32" i="9"/>
  <c r="H32" i="9"/>
  <c r="G32" i="9"/>
  <c r="E32" i="9"/>
  <c r="D32" i="9"/>
  <c r="N27" i="9"/>
  <c r="K27" i="9"/>
  <c r="J27" i="9"/>
  <c r="H27" i="9"/>
  <c r="G27" i="9"/>
  <c r="E27" i="9"/>
  <c r="D27" i="9"/>
  <c r="N25" i="9"/>
  <c r="K25" i="9"/>
  <c r="H25" i="9"/>
  <c r="E25" i="9"/>
  <c r="K23" i="9"/>
  <c r="J23" i="9"/>
  <c r="E23" i="9"/>
  <c r="D23" i="9"/>
  <c r="N19" i="9"/>
  <c r="K19" i="9"/>
  <c r="J19" i="9"/>
  <c r="H19" i="9"/>
  <c r="G19" i="9"/>
  <c r="E19" i="9"/>
  <c r="D19" i="9"/>
  <c r="N17" i="9"/>
  <c r="M17" i="9"/>
  <c r="K17" i="9"/>
  <c r="J17" i="9"/>
  <c r="H17" i="9"/>
  <c r="G17" i="9"/>
  <c r="E17" i="9"/>
  <c r="D17" i="9"/>
  <c r="K15" i="9"/>
  <c r="J15" i="9"/>
  <c r="E15" i="9"/>
  <c r="D15" i="9"/>
  <c r="J10" i="9"/>
  <c r="D10" i="9"/>
  <c r="A4" i="9"/>
  <c r="C2" i="9"/>
</calcChain>
</file>

<file path=xl/sharedStrings.xml><?xml version="1.0" encoding="utf-8"?>
<sst xmlns="http://schemas.openxmlformats.org/spreadsheetml/2006/main" count="112" uniqueCount="51">
  <si>
    <t>Client Name:</t>
  </si>
  <si>
    <t>Effective Date:</t>
  </si>
  <si>
    <t>Network Health Insurance Benefit Comparison</t>
  </si>
  <si>
    <t>Plan Name</t>
  </si>
  <si>
    <t>Plan Type</t>
  </si>
  <si>
    <t>Deductible</t>
  </si>
  <si>
    <t>Single</t>
  </si>
  <si>
    <t>Family</t>
  </si>
  <si>
    <t>In Network</t>
  </si>
  <si>
    <t>Out of Network</t>
  </si>
  <si>
    <t>Co-Insurance</t>
  </si>
  <si>
    <t>Out-of-Pocket Maximum</t>
  </si>
  <si>
    <t>Diagnostic Services: X-Ray, Lab, Pathology, Practitioners office or Outpatient</t>
  </si>
  <si>
    <t>Office Visits</t>
  </si>
  <si>
    <t>PCP</t>
  </si>
  <si>
    <t>Specialist</t>
  </si>
  <si>
    <t>Routine/Preventive Care*</t>
  </si>
  <si>
    <t>Urgent Care</t>
  </si>
  <si>
    <t>Emergency Room</t>
  </si>
  <si>
    <t>In &amp; Out of Network</t>
  </si>
  <si>
    <t>Hospital Services</t>
  </si>
  <si>
    <t>Prescription Drugs</t>
  </si>
  <si>
    <t>Retail Copays</t>
  </si>
  <si>
    <t>Mail Order Copays</t>
  </si>
  <si>
    <t>Rates</t>
  </si>
  <si>
    <t>Proposed</t>
  </si>
  <si>
    <t>Employee</t>
  </si>
  <si>
    <t>Employee/Spouse</t>
  </si>
  <si>
    <t>Employee/Child(ren)</t>
  </si>
  <si>
    <t>Commissions</t>
  </si>
  <si>
    <t>Contract Region</t>
  </si>
  <si>
    <t>Signature</t>
  </si>
  <si>
    <t>Date</t>
  </si>
  <si>
    <t>*For additional clarification on what is covered under routine/preventive care; refer to the Preventive Services Guide.</t>
  </si>
  <si>
    <t>**High level benefit summary.  The Certificate of Coverage (COC) and summary table(s) shall prevail for all benefit coverage.</t>
  </si>
  <si>
    <t>***Important: For any group with 1/1/16 effective date: If above plan is an H.S.A. with a single deductible of $3,000 or more; per ACA it is required to have embedded deductible.</t>
  </si>
  <si>
    <t>Presented By:</t>
  </si>
  <si>
    <t>Custom HMO 2000 HDHP</t>
  </si>
  <si>
    <t>Deductible &amp; Coinsurance</t>
  </si>
  <si>
    <t>Custom HMO 2000 20/50</t>
  </si>
  <si>
    <t>$20/$40/$60/$60</t>
  </si>
  <si>
    <t>$40/$80/$120/$120</t>
  </si>
  <si>
    <t>Custom POS 1000 20/50</t>
  </si>
  <si>
    <t>Sturgeon Bay School District</t>
  </si>
  <si>
    <t>POS</t>
  </si>
  <si>
    <t>Custom HMO 3000 HDHP</t>
  </si>
  <si>
    <t>HMO</t>
  </si>
  <si>
    <t>Not Covered</t>
  </si>
  <si>
    <t>1 Over</t>
  </si>
  <si>
    <t>2 Over</t>
  </si>
  <si>
    <t>1 Over/1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</si>
</sst>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  <font>
      <i/>
      <sz val="12"/>
      <name val="Times New Roman"/>
      <family val="1"/>
    </font>
    <font>
      <b/>
      <sz val="11"/>
      <color theme="0"/>
      <name val="Arial"/>
      <family val="2"/>
    </font>
    <font>
      <b/>
      <sz val="12"/>
      <color theme="0"/>
      <name val="Times New Roman"/>
      <family val="1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Arial"/>
      <family val="2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u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8971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4E5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2C4C6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thick">
        <color rgb="FFAEC5E7"/>
      </left>
      <right style="thick">
        <color rgb="FFAEC5E7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ck">
        <color theme="3"/>
      </left>
      <right/>
      <top style="thick">
        <color rgb="FFC1CD23"/>
      </top>
      <bottom/>
      <diagonal/>
    </border>
    <border>
      <left/>
      <right/>
      <top style="thick">
        <color rgb="FFC1CD23"/>
      </top>
      <bottom/>
      <diagonal/>
    </border>
    <border>
      <left/>
      <right style="thick">
        <color rgb="FF717073"/>
      </right>
      <top style="thick">
        <color rgb="FFC1CD23"/>
      </top>
      <bottom/>
      <diagonal/>
    </border>
    <border>
      <left style="thick">
        <color rgb="FF717073"/>
      </left>
      <right/>
      <top style="thick">
        <color rgb="FFC1CD2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rgb="FF717073"/>
      </right>
      <top/>
      <bottom/>
      <diagonal/>
    </border>
    <border>
      <left style="thick">
        <color rgb="FF717073"/>
      </left>
      <right style="thin">
        <color rgb="FFABAEB1"/>
      </right>
      <top/>
      <bottom/>
      <diagonal/>
    </border>
    <border>
      <left style="thin">
        <color rgb="FFABAEB1"/>
      </left>
      <right style="thick">
        <color rgb="FF717073"/>
      </right>
      <top/>
      <bottom/>
      <diagonal/>
    </border>
    <border>
      <left style="thick">
        <color rgb="FF717073"/>
      </left>
      <right style="thin">
        <color rgb="FFABAEB1"/>
      </right>
      <top style="thick">
        <color rgb="FFC1CD23"/>
      </top>
      <bottom/>
      <diagonal/>
    </border>
    <border>
      <left style="thin">
        <color rgb="FFABAEB1"/>
      </left>
      <right style="thick">
        <color rgb="FF717073"/>
      </right>
      <top style="thick">
        <color rgb="FFC1CD23"/>
      </top>
      <bottom/>
      <diagonal/>
    </border>
    <border>
      <left style="thick">
        <color rgb="FF717073"/>
      </left>
      <right/>
      <top/>
      <bottom/>
      <diagonal/>
    </border>
    <border>
      <left style="thick">
        <color rgb="FF71707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ck">
        <color rgb="FF717073"/>
      </right>
      <top/>
      <bottom/>
      <diagonal/>
    </border>
    <border>
      <left/>
      <right/>
      <top/>
      <bottom style="thick">
        <color rgb="FFC1CD2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medium">
        <color indexed="64"/>
      </bottom>
      <diagonal/>
    </border>
    <border>
      <left style="thick">
        <color theme="3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rgb="FF717073"/>
      </right>
      <top/>
      <bottom style="thick">
        <color theme="0" tint="-0.499984740745262"/>
      </bottom>
      <diagonal/>
    </border>
    <border>
      <left style="thick">
        <color rgb="FF717073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rgb="FF717073"/>
      </right>
      <top/>
      <bottom style="thick">
        <color theme="0" tint="-0.499984740745262"/>
      </bottom>
      <diagonal/>
    </border>
    <border>
      <left style="thick">
        <color rgb="FF717073"/>
      </left>
      <right/>
      <top/>
      <bottom style="thick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2" borderId="6">
      <alignment horizontal="right"/>
    </xf>
    <xf numFmtId="0" fontId="11" fillId="8" borderId="6"/>
    <xf numFmtId="0" fontId="3" fillId="6" borderId="18" applyBorder="0">
      <alignment horizontal="right" vertical="center"/>
    </xf>
    <xf numFmtId="0" fontId="12" fillId="2" borderId="0" applyBorder="0">
      <alignment horizontal="left"/>
    </xf>
  </cellStyleXfs>
  <cellXfs count="162">
    <xf numFmtId="0" fontId="0" fillId="0" borderId="0" xfId="0"/>
    <xf numFmtId="0" fontId="5" fillId="0" borderId="0" xfId="2" applyFont="1" applyFill="1" applyBorder="1" applyAlignment="1" applyProtection="1">
      <alignment horizontal="left" vertical="top"/>
      <protection locked="0"/>
    </xf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Alignment="1"/>
    <xf numFmtId="0" fontId="5" fillId="0" borderId="0" xfId="2" applyFont="1"/>
    <xf numFmtId="0" fontId="4" fillId="0" borderId="0" xfId="2" applyFont="1"/>
    <xf numFmtId="0" fontId="4" fillId="0" borderId="0" xfId="2" applyFont="1" applyFill="1" applyBorder="1"/>
    <xf numFmtId="14" fontId="5" fillId="0" borderId="0" xfId="2" applyNumberFormat="1" applyFont="1" applyAlignment="1">
      <alignment horizontal="left"/>
    </xf>
    <xf numFmtId="1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/>
    <xf numFmtId="0" fontId="5" fillId="0" borderId="0" xfId="2" applyFont="1" applyAlignment="1">
      <alignment vertical="top"/>
    </xf>
    <xf numFmtId="0" fontId="4" fillId="0" borderId="0" xfId="2" applyFont="1" applyProtection="1"/>
    <xf numFmtId="0" fontId="4" fillId="3" borderId="0" xfId="2" applyFont="1" applyFill="1" applyBorder="1" applyAlignment="1" applyProtection="1"/>
    <xf numFmtId="0" fontId="4" fillId="3" borderId="0" xfId="2" applyFont="1" applyFill="1" applyBorder="1" applyAlignment="1"/>
    <xf numFmtId="0" fontId="4" fillId="3" borderId="1" xfId="2" applyFont="1" applyFill="1" applyBorder="1"/>
    <xf numFmtId="0" fontId="4" fillId="3" borderId="3" xfId="2" applyFont="1" applyFill="1" applyBorder="1" applyAlignment="1">
      <alignment horizontal="center" vertical="center"/>
    </xf>
    <xf numFmtId="0" fontId="5" fillId="0" borderId="0" xfId="2" applyFont="1" applyBorder="1"/>
    <xf numFmtId="0" fontId="4" fillId="0" borderId="0" xfId="2" applyFont="1" applyFill="1" applyBorder="1" applyAlignment="1"/>
    <xf numFmtId="0" fontId="4" fillId="0" borderId="3" xfId="2" applyFont="1" applyFill="1" applyBorder="1" applyAlignment="1">
      <alignment horizontal="center" vertical="center"/>
    </xf>
    <xf numFmtId="0" fontId="4" fillId="4" borderId="6" xfId="2" applyFont="1" applyFill="1" applyBorder="1" applyAlignment="1" applyProtection="1">
      <alignment horizontal="center" vertical="top" wrapText="1"/>
      <protection locked="0"/>
    </xf>
    <xf numFmtId="0" fontId="5" fillId="0" borderId="9" xfId="2" applyFont="1" applyBorder="1"/>
    <xf numFmtId="0" fontId="5" fillId="0" borderId="10" xfId="2" applyFont="1" applyFill="1" applyBorder="1"/>
    <xf numFmtId="0" fontId="5" fillId="0" borderId="0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/>
    </xf>
    <xf numFmtId="0" fontId="4" fillId="0" borderId="9" xfId="2" applyFont="1" applyBorder="1" applyAlignment="1"/>
    <xf numFmtId="0" fontId="5" fillId="0" borderId="10" xfId="2" applyFont="1" applyBorder="1"/>
    <xf numFmtId="0" fontId="5" fillId="0" borderId="0" xfId="2" applyFont="1" applyBorder="1" applyAlignment="1">
      <alignment horizontal="center" vertical="center"/>
    </xf>
    <xf numFmtId="0" fontId="4" fillId="5" borderId="5" xfId="2" applyFont="1" applyFill="1" applyBorder="1" applyAlignment="1" applyProtection="1"/>
    <xf numFmtId="0" fontId="4" fillId="5" borderId="6" xfId="2" applyFont="1" applyFill="1" applyBorder="1" applyAlignment="1"/>
    <xf numFmtId="0" fontId="4" fillId="5" borderId="7" xfId="2" applyFont="1" applyFill="1" applyBorder="1"/>
    <xf numFmtId="0" fontId="8" fillId="0" borderId="9" xfId="2" applyFont="1" applyFill="1" applyBorder="1" applyAlignment="1" applyProtection="1">
      <alignment horizontal="right"/>
    </xf>
    <xf numFmtId="0" fontId="5" fillId="0" borderId="10" xfId="2" applyFont="1" applyFill="1" applyBorder="1" applyAlignment="1" applyProtection="1">
      <alignment horizontal="right" vertical="center" indent="1"/>
    </xf>
    <xf numFmtId="164" fontId="5" fillId="0" borderId="0" xfId="2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/>
    </xf>
    <xf numFmtId="0" fontId="5" fillId="5" borderId="0" xfId="2" applyFont="1" applyFill="1" applyBorder="1"/>
    <xf numFmtId="0" fontId="5" fillId="5" borderId="10" xfId="2" applyFont="1" applyFill="1" applyBorder="1" applyAlignment="1" applyProtection="1">
      <alignment horizontal="right" vertical="center" indent="1"/>
    </xf>
    <xf numFmtId="164" fontId="5" fillId="6" borderId="10" xfId="2" applyNumberFormat="1" applyFont="1" applyFill="1" applyBorder="1" applyAlignment="1">
      <alignment horizontal="center" vertical="center"/>
    </xf>
    <xf numFmtId="164" fontId="5" fillId="6" borderId="0" xfId="2" applyNumberFormat="1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0" fontId="8" fillId="0" borderId="9" xfId="2" applyFont="1" applyBorder="1" applyAlignment="1" applyProtection="1">
      <alignment horizontal="right"/>
    </xf>
    <xf numFmtId="0" fontId="5" fillId="0" borderId="10" xfId="2" applyFont="1" applyBorder="1" applyAlignment="1" applyProtection="1">
      <alignment horizontal="right" vertical="center" indent="1"/>
    </xf>
    <xf numFmtId="9" fontId="5" fillId="0" borderId="0" xfId="1" applyFont="1" applyFill="1" applyBorder="1" applyAlignment="1">
      <alignment horizontal="center" vertical="center"/>
    </xf>
    <xf numFmtId="9" fontId="5" fillId="6" borderId="0" xfId="1" applyFont="1" applyFill="1" applyBorder="1" applyAlignment="1">
      <alignment horizontal="center" vertical="center"/>
    </xf>
    <xf numFmtId="164" fontId="5" fillId="6" borderId="15" xfId="2" applyNumberFormat="1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8" fillId="0" borderId="0" xfId="2" applyFont="1" applyBorder="1" applyAlignment="1"/>
    <xf numFmtId="0" fontId="5" fillId="0" borderId="10" xfId="2" applyFont="1" applyBorder="1" applyAlignment="1">
      <alignment horizontal="right" indent="1"/>
    </xf>
    <xf numFmtId="0" fontId="5" fillId="0" borderId="1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4" fillId="5" borderId="9" xfId="2" applyFont="1" applyFill="1" applyBorder="1" applyAlignment="1"/>
    <xf numFmtId="0" fontId="8" fillId="5" borderId="0" xfId="2" applyFont="1" applyFill="1" applyBorder="1" applyAlignment="1"/>
    <xf numFmtId="0" fontId="5" fillId="7" borderId="0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 wrapText="1"/>
    </xf>
    <xf numFmtId="164" fontId="5" fillId="0" borderId="1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0" fontId="5" fillId="6" borderId="0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10" xfId="2" applyFont="1" applyFill="1" applyBorder="1" applyAlignment="1" applyProtection="1">
      <alignment horizontal="right"/>
    </xf>
    <xf numFmtId="0" fontId="5" fillId="0" borderId="0" xfId="2" applyFont="1" applyBorder="1" applyAlignment="1"/>
    <xf numFmtId="0" fontId="10" fillId="2" borderId="5" xfId="3" applyFont="1" applyBorder="1">
      <alignment horizontal="right"/>
    </xf>
    <xf numFmtId="0" fontId="10" fillId="2" borderId="6" xfId="3" applyFont="1" applyBorder="1">
      <alignment horizontal="right"/>
    </xf>
    <xf numFmtId="0" fontId="10" fillId="2" borderId="7" xfId="3" applyFont="1" applyBorder="1">
      <alignment horizontal="right"/>
    </xf>
    <xf numFmtId="0" fontId="10" fillId="2" borderId="8" xfId="3" applyFont="1" applyBorder="1" applyAlignment="1">
      <alignment horizontal="center"/>
    </xf>
    <xf numFmtId="0" fontId="10" fillId="2" borderId="7" xfId="3" applyFont="1" applyBorder="1" applyAlignment="1">
      <alignment horizontal="center"/>
    </xf>
    <xf numFmtId="0" fontId="10" fillId="2" borderId="6" xfId="3" applyFont="1" applyBorder="1" applyAlignment="1">
      <alignment horizontal="center"/>
    </xf>
    <xf numFmtId="0" fontId="5" fillId="0" borderId="9" xfId="2" applyFont="1" applyBorder="1" applyAlignment="1" applyProtection="1"/>
    <xf numFmtId="0" fontId="8" fillId="0" borderId="0" xfId="2" applyFont="1" applyBorder="1"/>
    <xf numFmtId="165" fontId="5" fillId="0" borderId="16" xfId="2" applyNumberFormat="1" applyFont="1" applyFill="1" applyBorder="1" applyAlignment="1">
      <alignment horizontal="center"/>
    </xf>
    <xf numFmtId="165" fontId="5" fillId="0" borderId="17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0" fontId="5" fillId="5" borderId="9" xfId="2" applyFont="1" applyFill="1" applyBorder="1" applyAlignment="1" applyProtection="1"/>
    <xf numFmtId="0" fontId="5" fillId="5" borderId="10" xfId="2" applyFont="1" applyFill="1" applyBorder="1" applyAlignment="1">
      <alignment horizontal="center" vertical="center"/>
    </xf>
    <xf numFmtId="165" fontId="5" fillId="5" borderId="16" xfId="2" applyNumberFormat="1" applyFont="1" applyFill="1" applyBorder="1" applyAlignment="1">
      <alignment horizontal="center"/>
    </xf>
    <xf numFmtId="165" fontId="5" fillId="5" borderId="17" xfId="2" applyNumberFormat="1" applyFont="1" applyFill="1" applyBorder="1" applyAlignment="1">
      <alignment horizontal="center"/>
    </xf>
    <xf numFmtId="0" fontId="5" fillId="5" borderId="0" xfId="2" applyNumberFormat="1" applyFont="1" applyFill="1" applyBorder="1" applyAlignment="1">
      <alignment horizontal="center"/>
    </xf>
    <xf numFmtId="165" fontId="5" fillId="5" borderId="10" xfId="2" applyNumberFormat="1" applyFont="1" applyFill="1" applyBorder="1" applyAlignment="1">
      <alignment horizontal="center"/>
    </xf>
    <xf numFmtId="0" fontId="10" fillId="2" borderId="19" xfId="6" applyFont="1" applyBorder="1">
      <alignment horizontal="left"/>
    </xf>
    <xf numFmtId="0" fontId="10" fillId="2" borderId="20" xfId="6" applyFont="1" applyBorder="1">
      <alignment horizontal="left"/>
    </xf>
    <xf numFmtId="0" fontId="10" fillId="2" borderId="21" xfId="6" applyFont="1" applyBorder="1">
      <alignment horizontal="left"/>
    </xf>
    <xf numFmtId="0" fontId="13" fillId="0" borderId="23" xfId="2" applyFont="1" applyBorder="1"/>
    <xf numFmtId="0" fontId="3" fillId="0" borderId="0" xfId="2"/>
    <xf numFmtId="49" fontId="14" fillId="0" borderId="22" xfId="2" applyNumberFormat="1" applyFont="1" applyBorder="1"/>
    <xf numFmtId="9" fontId="14" fillId="0" borderId="24" xfId="1" applyFont="1" applyBorder="1" applyAlignment="1">
      <alignment horizontal="right"/>
    </xf>
    <xf numFmtId="0" fontId="2" fillId="0" borderId="0" xfId="2" applyFont="1"/>
    <xf numFmtId="0" fontId="14" fillId="0" borderId="25" xfId="2" applyFont="1" applyBorder="1"/>
    <xf numFmtId="0" fontId="5" fillId="0" borderId="25" xfId="2" applyFont="1" applyBorder="1"/>
    <xf numFmtId="0" fontId="4" fillId="0" borderId="25" xfId="2" applyFont="1" applyBorder="1" applyAlignment="1">
      <alignment horizontal="right"/>
    </xf>
    <xf numFmtId="0" fontId="15" fillId="0" borderId="0" xfId="2" applyFont="1"/>
    <xf numFmtId="0" fontId="8" fillId="0" borderId="0" xfId="2" applyFont="1"/>
    <xf numFmtId="0" fontId="16" fillId="0" borderId="0" xfId="2" applyFont="1"/>
    <xf numFmtId="0" fontId="17" fillId="0" borderId="0" xfId="0" applyFont="1"/>
    <xf numFmtId="0" fontId="18" fillId="0" borderId="0" xfId="2" applyFont="1"/>
    <xf numFmtId="0" fontId="19" fillId="0" borderId="0" xfId="2" applyFont="1"/>
    <xf numFmtId="0" fontId="11" fillId="0" borderId="0" xfId="2" applyFont="1"/>
    <xf numFmtId="0" fontId="20" fillId="0" borderId="0" xfId="2" applyFont="1"/>
    <xf numFmtId="165" fontId="5" fillId="5" borderId="15" xfId="2" applyNumberFormat="1" applyFont="1" applyFill="1" applyBorder="1" applyAlignment="1">
      <alignment horizontal="center"/>
    </xf>
    <xf numFmtId="0" fontId="5" fillId="0" borderId="9" xfId="2" applyFont="1" applyFill="1" applyBorder="1" applyAlignment="1" applyProtection="1"/>
    <xf numFmtId="0" fontId="5" fillId="0" borderId="10" xfId="2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/>
    </xf>
    <xf numFmtId="0" fontId="5" fillId="0" borderId="26" xfId="2" applyFont="1" applyFill="1" applyBorder="1" applyAlignment="1" applyProtection="1"/>
    <xf numFmtId="0" fontId="5" fillId="0" borderId="27" xfId="2" applyFont="1" applyFill="1" applyBorder="1"/>
    <xf numFmtId="0" fontId="5" fillId="0" borderId="28" xfId="2" applyFont="1" applyFill="1" applyBorder="1" applyAlignment="1">
      <alignment horizontal="center" vertical="center"/>
    </xf>
    <xf numFmtId="165" fontId="5" fillId="0" borderId="29" xfId="2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5" fillId="0" borderId="27" xfId="2" applyNumberFormat="1" applyFont="1" applyFill="1" applyBorder="1" applyAlignment="1">
      <alignment horizontal="center"/>
    </xf>
    <xf numFmtId="165" fontId="5" fillId="0" borderId="31" xfId="2" applyNumberFormat="1" applyFont="1" applyFill="1" applyBorder="1" applyAlignment="1">
      <alignment horizontal="center"/>
    </xf>
    <xf numFmtId="165" fontId="5" fillId="0" borderId="28" xfId="2" applyNumberFormat="1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5" fillId="0" borderId="28" xfId="2" applyFont="1" applyFill="1" applyBorder="1" applyAlignment="1" applyProtection="1">
      <alignment horizontal="right"/>
    </xf>
    <xf numFmtId="0" fontId="5" fillId="0" borderId="2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/>
    </xf>
    <xf numFmtId="0" fontId="6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 applyProtection="1">
      <alignment horizontal="left" vertical="top"/>
    </xf>
    <xf numFmtId="0" fontId="4" fillId="4" borderId="6" xfId="2" applyFont="1" applyFill="1" applyBorder="1" applyAlignment="1" applyProtection="1">
      <alignment horizontal="left" vertical="top"/>
    </xf>
    <xf numFmtId="0" fontId="4" fillId="4" borderId="7" xfId="2" applyFont="1" applyFill="1" applyBorder="1" applyAlignment="1" applyProtection="1">
      <alignment horizontal="left" vertical="top"/>
    </xf>
    <xf numFmtId="0" fontId="4" fillId="4" borderId="8" xfId="2" applyFont="1" applyFill="1" applyBorder="1" applyAlignment="1" applyProtection="1">
      <alignment horizontal="center" vertical="top" wrapText="1"/>
      <protection locked="0"/>
    </xf>
    <xf numFmtId="0" fontId="4" fillId="4" borderId="7" xfId="2" applyFont="1" applyFill="1" applyBorder="1" applyAlignment="1" applyProtection="1">
      <alignment horizontal="center" vertical="top" wrapText="1"/>
      <protection locked="0"/>
    </xf>
    <xf numFmtId="0" fontId="4" fillId="5" borderId="5" xfId="2" applyFont="1" applyFill="1" applyBorder="1" applyAlignment="1" applyProtection="1">
      <alignment horizontal="left" vertical="center"/>
    </xf>
    <xf numFmtId="0" fontId="4" fillId="5" borderId="6" xfId="2" applyFont="1" applyFill="1" applyBorder="1" applyAlignment="1" applyProtection="1">
      <alignment horizontal="left" vertical="center"/>
    </xf>
    <xf numFmtId="0" fontId="4" fillId="5" borderId="7" xfId="2" applyFont="1" applyFill="1" applyBorder="1" applyAlignment="1" applyProtection="1">
      <alignment horizontal="left" vertical="center"/>
    </xf>
    <xf numFmtId="0" fontId="4" fillId="5" borderId="13" xfId="2" applyFont="1" applyFill="1" applyBorder="1" applyAlignment="1">
      <alignment horizontal="center" vertical="center"/>
    </xf>
    <xf numFmtId="0" fontId="4" fillId="5" borderId="1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9" fontId="5" fillId="0" borderId="15" xfId="1" applyFont="1" applyFill="1" applyBorder="1" applyAlignment="1">
      <alignment horizontal="center" vertical="center"/>
    </xf>
    <xf numFmtId="9" fontId="5" fillId="0" borderId="10" xfId="1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9" fontId="5" fillId="6" borderId="15" xfId="1" applyFont="1" applyFill="1" applyBorder="1" applyAlignment="1">
      <alignment horizontal="center" vertical="center"/>
    </xf>
    <xf numFmtId="9" fontId="5" fillId="6" borderId="10" xfId="1" applyFont="1" applyFill="1" applyBorder="1" applyAlignment="1">
      <alignment horizontal="center" vertical="center"/>
    </xf>
    <xf numFmtId="0" fontId="4" fillId="5" borderId="5" xfId="2" applyFont="1" applyFill="1" applyBorder="1" applyAlignment="1" applyProtection="1">
      <alignment vertical="top" wrapText="1"/>
    </xf>
    <xf numFmtId="0" fontId="5" fillId="5" borderId="6" xfId="2" applyFont="1" applyFill="1" applyBorder="1" applyAlignment="1">
      <alignment vertical="top" wrapText="1"/>
    </xf>
    <xf numFmtId="0" fontId="5" fillId="5" borderId="7" xfId="2" applyFont="1" applyFill="1" applyBorder="1" applyAlignment="1">
      <alignment vertical="top" wrapText="1"/>
    </xf>
    <xf numFmtId="0" fontId="5" fillId="5" borderId="7" xfId="2" applyFont="1" applyFill="1" applyBorder="1" applyAlignment="1">
      <alignment horizontal="center" vertical="center"/>
    </xf>
    <xf numFmtId="0" fontId="5" fillId="6" borderId="15" xfId="2" applyFont="1" applyFill="1" applyBorder="1" applyAlignment="1">
      <alignment horizontal="center" vertical="center"/>
    </xf>
    <xf numFmtId="0" fontId="5" fillId="6" borderId="10" xfId="2" applyFont="1" applyFill="1" applyBorder="1" applyAlignment="1">
      <alignment horizontal="center" vertical="center"/>
    </xf>
    <xf numFmtId="0" fontId="5" fillId="0" borderId="9" xfId="2" applyFont="1" applyBorder="1" applyAlignment="1"/>
    <xf numFmtId="0" fontId="5" fillId="0" borderId="0" xfId="2" applyFont="1" applyBorder="1" applyAlignment="1"/>
    <xf numFmtId="164" fontId="5" fillId="0" borderId="31" xfId="2" applyNumberFormat="1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 wrapText="1"/>
    </xf>
    <xf numFmtId="164" fontId="5" fillId="0" borderId="10" xfId="2" applyNumberFormat="1" applyFont="1" applyFill="1" applyBorder="1" applyAlignment="1">
      <alignment horizontal="center" vertical="center" wrapText="1"/>
    </xf>
  </cellXfs>
  <cellStyles count="7">
    <cellStyle name="Benefit" xfId="4"/>
    <cellStyle name="Normal" xfId="0" builtinId="0"/>
    <cellStyle name="Normal 2" xfId="2"/>
    <cellStyle name="Percent" xfId="1" builtinId="5"/>
    <cellStyle name="Plan Name" xfId="6"/>
    <cellStyle name="Rates Header" xfId="3"/>
    <cellStyle name="Shaded Benefit Detai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566420</xdr:colOff>
      <xdr:row>0</xdr:row>
      <xdr:rowOff>62865</xdr:rowOff>
    </xdr:from>
    <xdr:ext cx="2038350" cy="6096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8240" y="62865"/>
          <a:ext cx="2038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or-Kewaunee%20Consortium%206.1.2017%20-%20LARGE%20Quote%20Output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ge Group Stock Plan Request"/>
      <sheetName val="UW Rate Calc"/>
      <sheetName val="UW Rate Calc- Custom Plans"/>
      <sheetName val="Cover"/>
      <sheetName val="UW Assumptions"/>
      <sheetName val="UW Assumptions- RENEWAL"/>
      <sheetName val="Stock Plan Proposal-REV"/>
      <sheetName val="Stock Plan Proposal-Age Rated"/>
      <sheetName val="Stock Plan Proposal-Age Rate 2"/>
      <sheetName val="Proposal Checklist"/>
      <sheetName val="Validations"/>
      <sheetName val="RX Plan Design"/>
      <sheetName val="Plan Design Data"/>
      <sheetName val="LG Custom Quote 1"/>
      <sheetName val="LG Custom Quote 2"/>
      <sheetName val="LG Custom Quote 3"/>
      <sheetName val="LG Custom Quote 4"/>
      <sheetName val="LG Custom Quote 5"/>
      <sheetName val="LG Custom Quote 6"/>
      <sheetName val="Custom Plan Proposal- REV"/>
      <sheetName val="Cover Letter"/>
    </sheetNames>
    <sheetDataSet>
      <sheetData sheetId="0">
        <row r="8">
          <cell r="B8" t="str">
            <v>Final Quote</v>
          </cell>
        </row>
      </sheetData>
      <sheetData sheetId="1"/>
      <sheetData sheetId="2">
        <row r="4">
          <cell r="C4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42917</v>
          </cell>
        </row>
        <row r="5">
          <cell r="B5" t="str">
            <v>New Business</v>
          </cell>
        </row>
        <row r="8">
          <cell r="B8" t="str">
            <v>Cindy VanAsten M3</v>
          </cell>
        </row>
        <row r="14">
          <cell r="B14" t="str">
            <v>Northeast</v>
          </cell>
        </row>
        <row r="15">
          <cell r="B15" t="str">
            <v>Standard</v>
          </cell>
        </row>
        <row r="16">
          <cell r="B16">
            <v>0</v>
          </cell>
        </row>
        <row r="18">
          <cell r="B18">
            <v>0</v>
          </cell>
        </row>
        <row r="24">
          <cell r="B24" t="str">
            <v>HMO</v>
          </cell>
        </row>
        <row r="28">
          <cell r="C28" t="str">
            <v>Not Covered</v>
          </cell>
        </row>
        <row r="29">
          <cell r="C29" t="str">
            <v>Not Covered</v>
          </cell>
        </row>
        <row r="30">
          <cell r="B30">
            <v>0</v>
          </cell>
          <cell r="C30" t="str">
            <v>Not Covered</v>
          </cell>
        </row>
        <row r="31">
          <cell r="C31" t="str">
            <v>Not Covered</v>
          </cell>
        </row>
        <row r="32">
          <cell r="C32" t="str">
            <v>Not Covered</v>
          </cell>
        </row>
        <row r="33">
          <cell r="C33" t="str">
            <v>Not Covered</v>
          </cell>
        </row>
        <row r="34">
          <cell r="C34" t="str">
            <v>Not Covered</v>
          </cell>
        </row>
        <row r="36">
          <cell r="B36" t="str">
            <v>Select Services Covered in Full</v>
          </cell>
          <cell r="C36" t="str">
            <v>Not Covered</v>
          </cell>
        </row>
        <row r="37">
          <cell r="C37" t="str">
            <v>Not Covered</v>
          </cell>
        </row>
        <row r="39">
          <cell r="B39" t="str">
            <v xml:space="preserve">Deductible </v>
          </cell>
        </row>
      </sheetData>
      <sheetData sheetId="14">
        <row r="2">
          <cell r="B2" t="str">
            <v>Custom POS1000 CC</v>
          </cell>
        </row>
        <row r="18">
          <cell r="C18" t="str">
            <v>Deductible &amp; Coinsurance</v>
          </cell>
        </row>
      </sheetData>
      <sheetData sheetId="15">
        <row r="2">
          <cell r="B2" t="str">
            <v>Custom HMO 1500 CC</v>
          </cell>
        </row>
        <row r="3">
          <cell r="B3" t="str">
            <v xml:space="preserve">HMO </v>
          </cell>
        </row>
        <row r="7">
          <cell r="C7" t="str">
            <v>Not Covered</v>
          </cell>
        </row>
        <row r="8">
          <cell r="C8" t="str">
            <v>Not Covered</v>
          </cell>
        </row>
        <row r="9">
          <cell r="B9">
            <v>0</v>
          </cell>
          <cell r="C9" t="str">
            <v>Not Covered</v>
          </cell>
        </row>
        <row r="10">
          <cell r="C10" t="str">
            <v>Not Covered</v>
          </cell>
        </row>
        <row r="12">
          <cell r="C12" t="str">
            <v>Not Covered</v>
          </cell>
        </row>
        <row r="13">
          <cell r="C13" t="str">
            <v>Not Covered</v>
          </cell>
        </row>
        <row r="15">
          <cell r="C15" t="str">
            <v>Not Covered</v>
          </cell>
        </row>
        <row r="18">
          <cell r="B18" t="str">
            <v xml:space="preserve">Deductible </v>
          </cell>
          <cell r="C18" t="str">
            <v xml:space="preserve">Not Covered </v>
          </cell>
        </row>
      </sheetData>
      <sheetData sheetId="16">
        <row r="2">
          <cell r="B2" t="str">
            <v>Custom POS1500 CC</v>
          </cell>
        </row>
        <row r="9">
          <cell r="B9">
            <v>0</v>
          </cell>
          <cell r="C9">
            <v>0.2</v>
          </cell>
        </row>
        <row r="12">
          <cell r="C12" t="str">
            <v>Deductible &amp; Coinsurance</v>
          </cell>
        </row>
        <row r="13">
          <cell r="C13" t="str">
            <v>Deductible &amp; Coinsurance</v>
          </cell>
        </row>
        <row r="15">
          <cell r="B15" t="str">
            <v>Select Services Covered in Full</v>
          </cell>
          <cell r="C15" t="str">
            <v>Deductible &amp; Coinsurance</v>
          </cell>
        </row>
        <row r="16">
          <cell r="C16" t="str">
            <v>Deductible &amp; Coinsurance</v>
          </cell>
        </row>
        <row r="18">
          <cell r="B18" t="str">
            <v>Deductible &amp; Coinsurance</v>
          </cell>
          <cell r="C18" t="str">
            <v>Deductible &amp; Coinsurance</v>
          </cell>
        </row>
      </sheetData>
      <sheetData sheetId="17">
        <row r="2">
          <cell r="B2" t="str">
            <v>Custom HMO2000 CC</v>
          </cell>
        </row>
      </sheetData>
      <sheetData sheetId="18">
        <row r="2">
          <cell r="B2" t="str">
            <v>Custom POS2000 CC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workbookViewId="0">
      <selection sqref="A1:B1"/>
    </sheetView>
  </sheetViews>
  <sheetFormatPr defaultRowHeight="15" x14ac:dyDescent="0.25"/>
  <cols>
    <col min="1" max="1" width="10.7109375" style="88" customWidth="1"/>
    <col min="2" max="2" width="12.28515625" style="88" customWidth="1"/>
    <col min="3" max="3" width="22.7109375" style="88" customWidth="1"/>
    <col min="4" max="5" width="18.7109375" style="88" customWidth="1"/>
    <col min="6" max="6" width="5.85546875" style="88" customWidth="1"/>
    <col min="7" max="8" width="18.7109375" style="88" customWidth="1"/>
    <col min="9" max="9" width="6.85546875" style="88" customWidth="1"/>
    <col min="10" max="11" width="18.7109375" style="88" customWidth="1"/>
    <col min="12" max="12" width="5.7109375" style="88" customWidth="1"/>
    <col min="13" max="14" width="18.7109375" style="88" customWidth="1"/>
  </cols>
  <sheetData>
    <row r="1" spans="1:14" ht="15.75" x14ac:dyDescent="0.25">
      <c r="A1" s="119" t="s">
        <v>0</v>
      </c>
      <c r="B1" s="119"/>
      <c r="C1" s="1" t="s">
        <v>43</v>
      </c>
      <c r="D1" s="2"/>
      <c r="E1" s="2"/>
      <c r="F1" s="2"/>
      <c r="G1" s="2"/>
      <c r="H1" s="3"/>
      <c r="I1" s="4"/>
      <c r="J1" s="5"/>
      <c r="K1" s="4"/>
      <c r="L1" s="4"/>
      <c r="M1" s="5"/>
      <c r="N1" s="4"/>
    </row>
    <row r="2" spans="1:14" ht="15.75" x14ac:dyDescent="0.25">
      <c r="A2" s="6" t="s">
        <v>1</v>
      </c>
      <c r="B2" s="6"/>
      <c r="C2" s="7">
        <f>'[1]LG Custom Quote 1'!B4</f>
        <v>42917</v>
      </c>
      <c r="D2" s="3"/>
      <c r="E2" s="3"/>
      <c r="F2" s="3"/>
      <c r="G2" s="3"/>
      <c r="H2" s="3"/>
      <c r="I2" s="4"/>
      <c r="J2" s="4"/>
      <c r="K2" s="4"/>
      <c r="L2" s="4"/>
      <c r="M2" s="4"/>
      <c r="N2" s="4"/>
    </row>
    <row r="3" spans="1:14" ht="15.75" x14ac:dyDescent="0.25">
      <c r="A3" s="119"/>
      <c r="B3" s="119"/>
      <c r="C3" s="8"/>
      <c r="D3" s="9"/>
      <c r="E3" s="10"/>
      <c r="F3" s="10"/>
      <c r="G3" s="9"/>
      <c r="H3" s="11"/>
      <c r="I3" s="12"/>
      <c r="J3" s="5"/>
      <c r="K3" s="4"/>
      <c r="L3" s="12"/>
      <c r="M3" s="5"/>
      <c r="N3" s="4"/>
    </row>
    <row r="4" spans="1:14" ht="15.75" x14ac:dyDescent="0.25">
      <c r="A4" s="13" t="str">
        <f>'[1]Large Group Stock Plan Request'!B8</f>
        <v>Final Quote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25" x14ac:dyDescent="0.25">
      <c r="A5" s="120" t="s">
        <v>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.75" x14ac:dyDescent="0.25">
      <c r="A6" s="14"/>
      <c r="B6" s="15"/>
      <c r="C6" s="16"/>
      <c r="D6" s="122"/>
      <c r="E6" s="123"/>
      <c r="F6" s="17"/>
      <c r="G6" s="123"/>
      <c r="H6" s="124"/>
      <c r="I6" s="17"/>
      <c r="J6" s="122"/>
      <c r="K6" s="124"/>
      <c r="L6" s="17"/>
      <c r="M6" s="122"/>
      <c r="N6" s="124"/>
    </row>
    <row r="7" spans="1:14" ht="16.5" thickBot="1" x14ac:dyDescent="0.3">
      <c r="A7" s="18"/>
      <c r="B7" s="19"/>
      <c r="C7" s="11"/>
      <c r="D7" s="125"/>
      <c r="E7" s="126"/>
      <c r="F7" s="20"/>
      <c r="G7" s="126"/>
      <c r="H7" s="127"/>
      <c r="I7" s="20"/>
      <c r="J7" s="125"/>
      <c r="K7" s="127"/>
      <c r="L7" s="20"/>
      <c r="M7" s="125"/>
      <c r="N7" s="127"/>
    </row>
    <row r="8" spans="1:14" ht="16.149999999999999" customHeight="1" thickTop="1" x14ac:dyDescent="0.25">
      <c r="A8" s="128" t="s">
        <v>3</v>
      </c>
      <c r="B8" s="129"/>
      <c r="C8" s="130"/>
      <c r="D8" s="131" t="s">
        <v>39</v>
      </c>
      <c r="E8" s="132"/>
      <c r="F8" s="21"/>
      <c r="G8" s="131" t="s">
        <v>42</v>
      </c>
      <c r="H8" s="132"/>
      <c r="I8" s="21"/>
      <c r="J8" s="131" t="s">
        <v>37</v>
      </c>
      <c r="K8" s="132"/>
      <c r="L8" s="21"/>
      <c r="M8" s="131" t="s">
        <v>45</v>
      </c>
      <c r="N8" s="132"/>
    </row>
    <row r="9" spans="1:14" ht="16.5" thickBot="1" x14ac:dyDescent="0.3">
      <c r="A9" s="22"/>
      <c r="B9" s="19"/>
      <c r="C9" s="23"/>
      <c r="D9" s="138"/>
      <c r="E9" s="139"/>
      <c r="F9" s="24"/>
      <c r="G9" s="138"/>
      <c r="H9" s="139"/>
      <c r="I9" s="24"/>
      <c r="J9" s="138"/>
      <c r="K9" s="139"/>
      <c r="L9" s="24"/>
      <c r="M9" s="138"/>
      <c r="N9" s="139"/>
    </row>
    <row r="10" spans="1:14" ht="16.5" thickTop="1" x14ac:dyDescent="0.25">
      <c r="A10" s="133" t="s">
        <v>4</v>
      </c>
      <c r="B10" s="134"/>
      <c r="C10" s="135"/>
      <c r="D10" s="136" t="str">
        <f>'[1]LG Custom Quote 1'!$B$24</f>
        <v>HMO</v>
      </c>
      <c r="E10" s="137"/>
      <c r="F10" s="25"/>
      <c r="G10" s="136" t="s">
        <v>44</v>
      </c>
      <c r="H10" s="137"/>
      <c r="I10" s="25"/>
      <c r="J10" s="136" t="str">
        <f>'[1]LG Custom Quote 3'!$B$3</f>
        <v xml:space="preserve">HMO </v>
      </c>
      <c r="K10" s="137"/>
      <c r="L10" s="25"/>
      <c r="M10" s="136" t="s">
        <v>46</v>
      </c>
      <c r="N10" s="137"/>
    </row>
    <row r="11" spans="1:14" ht="16.5" thickBot="1" x14ac:dyDescent="0.3">
      <c r="A11" s="26"/>
      <c r="B11" s="65"/>
      <c r="C11" s="27"/>
      <c r="D11" s="142"/>
      <c r="E11" s="143"/>
      <c r="F11" s="28"/>
      <c r="G11" s="142"/>
      <c r="H11" s="143"/>
      <c r="I11" s="28"/>
      <c r="J11" s="142"/>
      <c r="K11" s="143"/>
      <c r="L11" s="28"/>
      <c r="M11" s="142"/>
      <c r="N11" s="143"/>
    </row>
    <row r="12" spans="1:14" ht="16.5" thickTop="1" x14ac:dyDescent="0.25">
      <c r="A12" s="29" t="s">
        <v>5</v>
      </c>
      <c r="B12" s="30"/>
      <c r="C12" s="31"/>
      <c r="D12" s="42" t="s">
        <v>6</v>
      </c>
      <c r="E12" s="43" t="s">
        <v>7</v>
      </c>
      <c r="F12" s="25"/>
      <c r="G12" s="42" t="s">
        <v>6</v>
      </c>
      <c r="H12" s="43" t="s">
        <v>7</v>
      </c>
      <c r="I12" s="25"/>
      <c r="J12" s="42" t="s">
        <v>6</v>
      </c>
      <c r="K12" s="43" t="s">
        <v>7</v>
      </c>
      <c r="L12" s="25"/>
      <c r="M12" s="42" t="s">
        <v>6</v>
      </c>
      <c r="N12" s="43" t="s">
        <v>7</v>
      </c>
    </row>
    <row r="13" spans="1:14" ht="15.75" x14ac:dyDescent="0.25">
      <c r="A13" s="32"/>
      <c r="B13" s="11"/>
      <c r="C13" s="33" t="s">
        <v>8</v>
      </c>
      <c r="D13" s="35">
        <v>2000</v>
      </c>
      <c r="E13" s="36">
        <v>4000</v>
      </c>
      <c r="F13" s="34"/>
      <c r="G13" s="35">
        <v>1000</v>
      </c>
      <c r="H13" s="36">
        <v>2000</v>
      </c>
      <c r="I13" s="34"/>
      <c r="J13" s="35">
        <v>2000</v>
      </c>
      <c r="K13" s="36">
        <v>4000</v>
      </c>
      <c r="L13" s="34"/>
      <c r="M13" s="35">
        <v>3000</v>
      </c>
      <c r="N13" s="36">
        <v>6000</v>
      </c>
    </row>
    <row r="14" spans="1:14" ht="15.75" x14ac:dyDescent="0.25">
      <c r="A14" s="32"/>
      <c r="B14" s="11"/>
      <c r="C14" s="33"/>
      <c r="D14" s="140"/>
      <c r="E14" s="141"/>
      <c r="F14" s="34"/>
      <c r="G14" s="140"/>
      <c r="H14" s="141"/>
      <c r="I14" s="34"/>
      <c r="J14" s="140"/>
      <c r="K14" s="141"/>
      <c r="L14" s="34"/>
      <c r="M14" s="140"/>
      <c r="N14" s="141"/>
    </row>
    <row r="15" spans="1:14" ht="16.5" thickBot="1" x14ac:dyDescent="0.3">
      <c r="A15" s="37"/>
      <c r="B15" s="38"/>
      <c r="C15" s="39" t="s">
        <v>9</v>
      </c>
      <c r="D15" s="35" t="str">
        <f>'[1]LG Custom Quote 1'!$C$28</f>
        <v>Not Covered</v>
      </c>
      <c r="E15" s="40" t="str">
        <f>'[1]LG Custom Quote 1'!$C$29</f>
        <v>Not Covered</v>
      </c>
      <c r="F15" s="41"/>
      <c r="G15" s="35">
        <v>1500</v>
      </c>
      <c r="H15" s="40">
        <v>3000</v>
      </c>
      <c r="I15" s="41"/>
      <c r="J15" s="35" t="str">
        <f>'[1]LG Custom Quote 3'!$C$7</f>
        <v>Not Covered</v>
      </c>
      <c r="K15" s="40" t="str">
        <f>'[1]LG Custom Quote 3'!$C$8</f>
        <v>Not Covered</v>
      </c>
      <c r="L15" s="41"/>
      <c r="M15" s="35" t="s">
        <v>47</v>
      </c>
      <c r="N15" s="40" t="s">
        <v>47</v>
      </c>
    </row>
    <row r="16" spans="1:14" ht="16.5" thickTop="1" x14ac:dyDescent="0.25">
      <c r="A16" s="29" t="s">
        <v>10</v>
      </c>
      <c r="B16" s="30"/>
      <c r="C16" s="31"/>
      <c r="D16" s="146"/>
      <c r="E16" s="147"/>
      <c r="F16" s="25"/>
      <c r="G16" s="146"/>
      <c r="H16" s="147"/>
      <c r="I16" s="25"/>
      <c r="J16" s="146"/>
      <c r="K16" s="147"/>
      <c r="L16" s="25"/>
      <c r="M16" s="146"/>
      <c r="N16" s="147"/>
    </row>
    <row r="17" spans="1:14" ht="15.75" x14ac:dyDescent="0.25">
      <c r="A17" s="44"/>
      <c r="B17" s="18"/>
      <c r="C17" s="45" t="s">
        <v>8</v>
      </c>
      <c r="D17" s="144">
        <f>'[1]LG Custom Quote 1'!$B$30</f>
        <v>0</v>
      </c>
      <c r="E17" s="145" t="e">
        <f>VLOOKUP(E$8,#REF!,5,FALSE)</f>
        <v>#REF!</v>
      </c>
      <c r="F17" s="46"/>
      <c r="G17" s="144">
        <f>'[1]LG Custom Quote 4'!$B$9</f>
        <v>0</v>
      </c>
      <c r="H17" s="145" t="e">
        <f>VLOOKUP(H$8,#REF!,5,FALSE)</f>
        <v>#REF!</v>
      </c>
      <c r="I17" s="46"/>
      <c r="J17" s="144">
        <f>'[1]LG Custom Quote 3'!$B$9</f>
        <v>0</v>
      </c>
      <c r="K17" s="145" t="e">
        <f>VLOOKUP(K$8,#REF!,5,FALSE)</f>
        <v>#REF!</v>
      </c>
      <c r="L17" s="46"/>
      <c r="M17" s="144">
        <f>'[1]LG Custom Quote 4'!$B$9</f>
        <v>0</v>
      </c>
      <c r="N17" s="145" t="e">
        <f>VLOOKUP(N$8,#REF!,5,FALSE)</f>
        <v>#REF!</v>
      </c>
    </row>
    <row r="18" spans="1:14" ht="15.75" x14ac:dyDescent="0.25">
      <c r="A18" s="44"/>
      <c r="B18" s="18"/>
      <c r="C18" s="45"/>
      <c r="D18" s="140"/>
      <c r="E18" s="141"/>
      <c r="F18" s="34"/>
      <c r="G18" s="140"/>
      <c r="H18" s="141"/>
      <c r="I18" s="34"/>
      <c r="J18" s="140"/>
      <c r="K18" s="141"/>
      <c r="L18" s="34"/>
      <c r="M18" s="140"/>
      <c r="N18" s="141"/>
    </row>
    <row r="19" spans="1:14" ht="16.5" thickBot="1" x14ac:dyDescent="0.3">
      <c r="A19" s="37"/>
      <c r="B19" s="38"/>
      <c r="C19" s="39" t="s">
        <v>9</v>
      </c>
      <c r="D19" s="148" t="str">
        <f>'[1]LG Custom Quote 1'!$C$30</f>
        <v>Not Covered</v>
      </c>
      <c r="E19" s="149" t="e">
        <f>VLOOKUP(E$8,#REF!,5,FALSE)</f>
        <v>#REF!</v>
      </c>
      <c r="F19" s="47"/>
      <c r="G19" s="148">
        <f>'[1]LG Custom Quote 4'!$C$9</f>
        <v>0.2</v>
      </c>
      <c r="H19" s="149" t="e">
        <f>VLOOKUP(H$8,#REF!,5,FALSE)</f>
        <v>#REF!</v>
      </c>
      <c r="I19" s="47"/>
      <c r="J19" s="148" t="str">
        <f>'[1]LG Custom Quote 3'!$C$9</f>
        <v>Not Covered</v>
      </c>
      <c r="K19" s="149" t="e">
        <f>VLOOKUP(K$8,#REF!,5,FALSE)</f>
        <v>#REF!</v>
      </c>
      <c r="L19" s="47"/>
      <c r="M19" s="148" t="s">
        <v>47</v>
      </c>
      <c r="N19" s="149" t="e">
        <f>VLOOKUP(N$8,#REF!,5,FALSE)</f>
        <v>#REF!</v>
      </c>
    </row>
    <row r="20" spans="1:14" ht="16.5" thickTop="1" x14ac:dyDescent="0.25">
      <c r="A20" s="29" t="s">
        <v>11</v>
      </c>
      <c r="B20" s="30"/>
      <c r="C20" s="31"/>
      <c r="D20" s="42" t="s">
        <v>6</v>
      </c>
      <c r="E20" s="43" t="s">
        <v>7</v>
      </c>
      <c r="F20" s="25"/>
      <c r="G20" s="42" t="s">
        <v>6</v>
      </c>
      <c r="H20" s="43" t="s">
        <v>7</v>
      </c>
      <c r="I20" s="25"/>
      <c r="J20" s="42" t="s">
        <v>6</v>
      </c>
      <c r="K20" s="43" t="s">
        <v>7</v>
      </c>
      <c r="L20" s="25"/>
      <c r="M20" s="42" t="s">
        <v>6</v>
      </c>
      <c r="N20" s="43" t="s">
        <v>7</v>
      </c>
    </row>
    <row r="21" spans="1:14" ht="15.75" x14ac:dyDescent="0.25">
      <c r="A21" s="44"/>
      <c r="B21" s="18"/>
      <c r="C21" s="45" t="s">
        <v>8</v>
      </c>
      <c r="D21" s="35">
        <v>6850</v>
      </c>
      <c r="E21" s="36">
        <v>13700</v>
      </c>
      <c r="F21" s="34"/>
      <c r="G21" s="35">
        <v>6850</v>
      </c>
      <c r="H21" s="36">
        <v>13700</v>
      </c>
      <c r="I21" s="34"/>
      <c r="J21" s="35">
        <v>2000</v>
      </c>
      <c r="K21" s="36">
        <v>4000</v>
      </c>
      <c r="L21" s="34"/>
      <c r="M21" s="35">
        <v>3000</v>
      </c>
      <c r="N21" s="36">
        <v>6000</v>
      </c>
    </row>
    <row r="22" spans="1:14" ht="15.75" x14ac:dyDescent="0.25">
      <c r="A22" s="44"/>
      <c r="B22" s="18"/>
      <c r="C22" s="45"/>
      <c r="D22" s="140"/>
      <c r="E22" s="141"/>
      <c r="F22" s="34"/>
      <c r="G22" s="140"/>
      <c r="H22" s="141"/>
      <c r="I22" s="34"/>
      <c r="J22" s="140"/>
      <c r="K22" s="141"/>
      <c r="L22" s="34"/>
      <c r="M22" s="140"/>
      <c r="N22" s="141"/>
    </row>
    <row r="23" spans="1:14" ht="16.5" thickBot="1" x14ac:dyDescent="0.3">
      <c r="A23" s="37"/>
      <c r="B23" s="38"/>
      <c r="C23" s="39" t="s">
        <v>9</v>
      </c>
      <c r="D23" s="48" t="str">
        <f>'[1]LG Custom Quote 1'!$C$31</f>
        <v>Not Covered</v>
      </c>
      <c r="E23" s="40" t="str">
        <f>'[1]LG Custom Quote 1'!$C$32</f>
        <v>Not Covered</v>
      </c>
      <c r="F23" s="41"/>
      <c r="G23" s="48">
        <v>2750</v>
      </c>
      <c r="H23" s="40">
        <v>5500</v>
      </c>
      <c r="I23" s="41"/>
      <c r="J23" s="48" t="str">
        <f>'[1]LG Custom Quote 3'!$C$10</f>
        <v>Not Covered</v>
      </c>
      <c r="K23" s="48" t="str">
        <f>'[1]LG Custom Quote 3'!$C$10</f>
        <v>Not Covered</v>
      </c>
      <c r="L23" s="41"/>
      <c r="M23" s="48" t="s">
        <v>47</v>
      </c>
      <c r="N23" s="40" t="s">
        <v>47</v>
      </c>
    </row>
    <row r="24" spans="1:14" ht="16.5" thickTop="1" x14ac:dyDescent="0.25">
      <c r="A24" s="150" t="s">
        <v>12</v>
      </c>
      <c r="B24" s="151"/>
      <c r="C24" s="152"/>
      <c r="D24" s="146"/>
      <c r="E24" s="153"/>
      <c r="F24" s="49"/>
      <c r="G24" s="146"/>
      <c r="H24" s="153"/>
      <c r="I24" s="49"/>
      <c r="J24" s="146"/>
      <c r="K24" s="153"/>
      <c r="L24" s="49"/>
      <c r="M24" s="146"/>
      <c r="N24" s="153"/>
    </row>
    <row r="25" spans="1:14" ht="15.75" x14ac:dyDescent="0.25">
      <c r="A25" s="26"/>
      <c r="B25" s="50"/>
      <c r="C25" s="45" t="s">
        <v>8</v>
      </c>
      <c r="D25" s="142" t="s">
        <v>5</v>
      </c>
      <c r="E25" s="143" t="e">
        <f>VLOOKUP($D$8,#REF!,12,FALSE)</f>
        <v>#REF!</v>
      </c>
      <c r="F25" s="28"/>
      <c r="G25" s="142" t="s">
        <v>38</v>
      </c>
      <c r="H25" s="143" t="e">
        <f>VLOOKUP($D$8,#REF!,12,FALSE)</f>
        <v>#REF!</v>
      </c>
      <c r="I25" s="28"/>
      <c r="J25" s="142" t="s">
        <v>5</v>
      </c>
      <c r="K25" s="143" t="e">
        <f>VLOOKUP($D$8,#REF!,12,FALSE)</f>
        <v>#REF!</v>
      </c>
      <c r="L25" s="28"/>
      <c r="M25" s="142" t="s">
        <v>5</v>
      </c>
      <c r="N25" s="143" t="e">
        <f>VLOOKUP($D$8,#REF!,12,FALSE)</f>
        <v>#REF!</v>
      </c>
    </row>
    <row r="26" spans="1:14" ht="15.75" x14ac:dyDescent="0.25">
      <c r="A26" s="26"/>
      <c r="B26" s="50"/>
      <c r="C26" s="51"/>
      <c r="D26" s="52"/>
      <c r="E26" s="53"/>
      <c r="F26" s="28"/>
      <c r="G26" s="52"/>
      <c r="H26" s="53"/>
      <c r="I26" s="28"/>
      <c r="J26" s="52"/>
      <c r="K26" s="53"/>
      <c r="L26" s="28"/>
      <c r="M26" s="52"/>
      <c r="N26" s="53"/>
    </row>
    <row r="27" spans="1:14" ht="16.5" thickBot="1" x14ac:dyDescent="0.3">
      <c r="A27" s="54"/>
      <c r="B27" s="55"/>
      <c r="C27" s="39" t="s">
        <v>9</v>
      </c>
      <c r="D27" s="142" t="str">
        <f>'[1]LG Custom Quote 1'!$C$33</f>
        <v>Not Covered</v>
      </c>
      <c r="E27" s="143" t="e">
        <f>VLOOKUP($D$8,#REF!,12,FALSE)</f>
        <v>#REF!</v>
      </c>
      <c r="F27" s="56"/>
      <c r="G27" s="142" t="str">
        <f>'[1]LG Custom Quote 4'!$C$12</f>
        <v>Deductible &amp; Coinsurance</v>
      </c>
      <c r="H27" s="143" t="e">
        <f>VLOOKUP($D$8,#REF!,12,FALSE)</f>
        <v>#REF!</v>
      </c>
      <c r="I27" s="56"/>
      <c r="J27" s="142" t="str">
        <f>'[1]LG Custom Quote 3'!$C$12</f>
        <v>Not Covered</v>
      </c>
      <c r="K27" s="143" t="e">
        <f>VLOOKUP($D$8,#REF!,12,FALSE)</f>
        <v>#REF!</v>
      </c>
      <c r="L27" s="56"/>
      <c r="M27" s="142" t="s">
        <v>47</v>
      </c>
      <c r="N27" s="143" t="e">
        <f>VLOOKUP($D$8,#REF!,12,FALSE)</f>
        <v>#REF!</v>
      </c>
    </row>
    <row r="28" spans="1:14" ht="16.5" thickTop="1" x14ac:dyDescent="0.25">
      <c r="A28" s="29" t="s">
        <v>13</v>
      </c>
      <c r="B28" s="30"/>
      <c r="C28" s="31"/>
      <c r="D28" s="42" t="s">
        <v>14</v>
      </c>
      <c r="E28" s="43" t="s">
        <v>15</v>
      </c>
      <c r="F28" s="25"/>
      <c r="G28" s="42" t="s">
        <v>14</v>
      </c>
      <c r="H28" s="43" t="s">
        <v>15</v>
      </c>
      <c r="I28" s="25"/>
      <c r="J28" s="42" t="s">
        <v>14</v>
      </c>
      <c r="K28" s="43" t="s">
        <v>15</v>
      </c>
      <c r="L28" s="25"/>
      <c r="M28" s="42" t="s">
        <v>14</v>
      </c>
      <c r="N28" s="43" t="s">
        <v>15</v>
      </c>
    </row>
    <row r="29" spans="1:14" ht="15.75" x14ac:dyDescent="0.25">
      <c r="A29" s="44"/>
      <c r="B29" s="18"/>
      <c r="C29" s="45" t="s">
        <v>8</v>
      </c>
      <c r="D29" s="57">
        <v>20</v>
      </c>
      <c r="E29" s="58">
        <v>50</v>
      </c>
      <c r="F29" s="59"/>
      <c r="G29" s="57">
        <v>20</v>
      </c>
      <c r="H29" s="58">
        <v>50</v>
      </c>
      <c r="I29" s="59"/>
      <c r="J29" s="160" t="s">
        <v>5</v>
      </c>
      <c r="K29" s="161"/>
      <c r="L29" s="59"/>
      <c r="M29" s="160" t="s">
        <v>5</v>
      </c>
      <c r="N29" s="161"/>
    </row>
    <row r="30" spans="1:14" ht="15.75" x14ac:dyDescent="0.25">
      <c r="A30" s="44"/>
      <c r="B30" s="18"/>
      <c r="C30" s="45"/>
      <c r="D30" s="140"/>
      <c r="E30" s="141"/>
      <c r="F30" s="34"/>
      <c r="G30" s="140"/>
      <c r="H30" s="141"/>
      <c r="I30" s="34"/>
      <c r="J30" s="140"/>
      <c r="K30" s="141"/>
      <c r="L30" s="34"/>
      <c r="M30" s="140"/>
      <c r="N30" s="141"/>
    </row>
    <row r="31" spans="1:14" ht="15.75" x14ac:dyDescent="0.25">
      <c r="A31" s="44"/>
      <c r="B31" s="18"/>
      <c r="C31" s="45"/>
      <c r="D31" s="140"/>
      <c r="E31" s="141"/>
      <c r="F31" s="34"/>
      <c r="G31" s="140"/>
      <c r="H31" s="141"/>
      <c r="I31" s="34"/>
      <c r="J31" s="140"/>
      <c r="K31" s="141"/>
      <c r="L31" s="34"/>
      <c r="M31" s="140"/>
      <c r="N31" s="141"/>
    </row>
    <row r="32" spans="1:14" ht="16.5" thickBot="1" x14ac:dyDescent="0.3">
      <c r="A32" s="37"/>
      <c r="B32" s="38"/>
      <c r="C32" s="39" t="s">
        <v>9</v>
      </c>
      <c r="D32" s="154" t="str">
        <f>'[1]LG Custom Quote 1'!$C$34</f>
        <v>Not Covered</v>
      </c>
      <c r="E32" s="155" t="e">
        <f>VLOOKUP($D$8,#REF!,15,FALSE)</f>
        <v>#REF!</v>
      </c>
      <c r="F32" s="60"/>
      <c r="G32" s="154" t="str">
        <f>'[1]LG Custom Quote 4'!$C$13</f>
        <v>Deductible &amp; Coinsurance</v>
      </c>
      <c r="H32" s="155" t="e">
        <f>VLOOKUP($D$8,#REF!,15,FALSE)</f>
        <v>#REF!</v>
      </c>
      <c r="I32" s="60"/>
      <c r="J32" s="154" t="str">
        <f>'[1]LG Custom Quote 3'!$C$13</f>
        <v>Not Covered</v>
      </c>
      <c r="K32" s="155" t="e">
        <f>VLOOKUP($D$8,#REF!,15,FALSE)</f>
        <v>#REF!</v>
      </c>
      <c r="L32" s="60"/>
      <c r="M32" s="154" t="s">
        <v>47</v>
      </c>
      <c r="N32" s="155" t="e">
        <f>VLOOKUP($D$8,#REF!,15,FALSE)</f>
        <v>#REF!</v>
      </c>
    </row>
    <row r="33" spans="1:14" ht="16.5" thickTop="1" x14ac:dyDescent="0.25">
      <c r="A33" s="29" t="s">
        <v>16</v>
      </c>
      <c r="B33" s="30"/>
      <c r="C33" s="31"/>
      <c r="D33" s="146"/>
      <c r="E33" s="147"/>
      <c r="F33" s="25"/>
      <c r="G33" s="146"/>
      <c r="H33" s="147"/>
      <c r="I33" s="25"/>
      <c r="J33" s="146"/>
      <c r="K33" s="147"/>
      <c r="L33" s="25"/>
      <c r="M33" s="146"/>
      <c r="N33" s="147"/>
    </row>
    <row r="34" spans="1:14" ht="15.75" x14ac:dyDescent="0.25">
      <c r="A34" s="61"/>
      <c r="B34" s="18"/>
      <c r="C34" s="45" t="s">
        <v>8</v>
      </c>
      <c r="D34" s="140" t="str">
        <f>'[1]LG Custom Quote 1'!$B$36</f>
        <v>Select Services Covered in Full</v>
      </c>
      <c r="E34" s="141" t="e">
        <f>VLOOKUP($D$8,#REF!,15,FALSE)</f>
        <v>#REF!</v>
      </c>
      <c r="F34" s="34"/>
      <c r="G34" s="140" t="str">
        <f>'[1]LG Custom Quote 4'!$B$15</f>
        <v>Select Services Covered in Full</v>
      </c>
      <c r="H34" s="141" t="e">
        <f>VLOOKUP($D$8,#REF!,15,FALSE)</f>
        <v>#REF!</v>
      </c>
      <c r="I34" s="34"/>
      <c r="J34" s="140" t="str">
        <f>'[1]LG Custom Quote 4'!$B$15</f>
        <v>Select Services Covered in Full</v>
      </c>
      <c r="K34" s="141" t="e">
        <f>VLOOKUP($D$8,#REF!,15,FALSE)</f>
        <v>#REF!</v>
      </c>
      <c r="L34" s="34"/>
      <c r="M34" s="140" t="str">
        <f>'[1]LG Custom Quote 4'!$B$15</f>
        <v>Select Services Covered in Full</v>
      </c>
      <c r="N34" s="141" t="e">
        <f>VLOOKUP($D$8,#REF!,15,FALSE)</f>
        <v>#REF!</v>
      </c>
    </row>
    <row r="35" spans="1:14" ht="16.5" thickBot="1" x14ac:dyDescent="0.3">
      <c r="A35" s="37"/>
      <c r="B35" s="38"/>
      <c r="C35" s="39" t="s">
        <v>9</v>
      </c>
      <c r="D35" s="140" t="str">
        <f>'[1]LG Custom Quote 1'!$C$36</f>
        <v>Not Covered</v>
      </c>
      <c r="E35" s="141" t="e">
        <f>VLOOKUP($D$8,#REF!,15,FALSE)</f>
        <v>#REF!</v>
      </c>
      <c r="F35" s="34"/>
      <c r="G35" s="140" t="str">
        <f>'[1]LG Custom Quote 4'!$C$15</f>
        <v>Deductible &amp; Coinsurance</v>
      </c>
      <c r="H35" s="141" t="e">
        <f>VLOOKUP($D$8,#REF!,15,FALSE)</f>
        <v>#REF!</v>
      </c>
      <c r="I35" s="34"/>
      <c r="J35" s="140" t="str">
        <f>'[1]LG Custom Quote 3'!$C$15</f>
        <v>Not Covered</v>
      </c>
      <c r="K35" s="141" t="e">
        <f>VLOOKUP($D$8,#REF!,15,FALSE)</f>
        <v>#REF!</v>
      </c>
      <c r="L35" s="34"/>
      <c r="M35" s="140" t="s">
        <v>47</v>
      </c>
      <c r="N35" s="141" t="e">
        <f>VLOOKUP($D$8,#REF!,15,FALSE)</f>
        <v>#REF!</v>
      </c>
    </row>
    <row r="36" spans="1:14" ht="16.5" thickTop="1" x14ac:dyDescent="0.25">
      <c r="A36" s="29" t="s">
        <v>17</v>
      </c>
      <c r="B36" s="30"/>
      <c r="C36" s="31"/>
      <c r="D36" s="146"/>
      <c r="E36" s="147"/>
      <c r="F36" s="25"/>
      <c r="G36" s="146"/>
      <c r="H36" s="147"/>
      <c r="I36" s="25"/>
      <c r="J36" s="146"/>
      <c r="K36" s="147"/>
      <c r="L36" s="25"/>
      <c r="M36" s="146"/>
      <c r="N36" s="147"/>
    </row>
    <row r="37" spans="1:14" ht="15.75" x14ac:dyDescent="0.25">
      <c r="A37" s="61"/>
      <c r="B37" s="18"/>
      <c r="C37" s="45" t="s">
        <v>8</v>
      </c>
      <c r="D37" s="140">
        <v>200</v>
      </c>
      <c r="E37" s="141" t="e">
        <f>VLOOKUP($D$8,#REF!,15,FALSE)</f>
        <v>#REF!</v>
      </c>
      <c r="F37" s="34"/>
      <c r="G37" s="140">
        <v>200</v>
      </c>
      <c r="H37" s="141" t="e">
        <f>VLOOKUP($D$8,#REF!,15,FALSE)</f>
        <v>#REF!</v>
      </c>
      <c r="I37" s="34"/>
      <c r="J37" s="140" t="s">
        <v>5</v>
      </c>
      <c r="K37" s="141" t="e">
        <f>VLOOKUP($D$8,#REF!,15,FALSE)</f>
        <v>#REF!</v>
      </c>
      <c r="L37" s="34"/>
      <c r="M37" s="140" t="s">
        <v>5</v>
      </c>
      <c r="N37" s="141" t="e">
        <f>VLOOKUP($D$8,#REF!,15,FALSE)</f>
        <v>#REF!</v>
      </c>
    </row>
    <row r="38" spans="1:14" ht="16.5" thickBot="1" x14ac:dyDescent="0.3">
      <c r="A38" s="37"/>
      <c r="B38" s="38"/>
      <c r="C38" s="39" t="s">
        <v>9</v>
      </c>
      <c r="D38" s="140" t="str">
        <f>'[1]LG Custom Quote 1'!$C$37</f>
        <v>Not Covered</v>
      </c>
      <c r="E38" s="141" t="e">
        <f>VLOOKUP($D$8,#REF!,15,FALSE)</f>
        <v>#REF!</v>
      </c>
      <c r="F38" s="34"/>
      <c r="G38" s="140" t="str">
        <f>'[1]LG Custom Quote 4'!$C$16</f>
        <v>Deductible &amp; Coinsurance</v>
      </c>
      <c r="H38" s="141" t="e">
        <f>VLOOKUP($D$8,#REF!,15,FALSE)</f>
        <v>#REF!</v>
      </c>
      <c r="I38" s="34"/>
      <c r="J38" s="140" t="s">
        <v>47</v>
      </c>
      <c r="K38" s="141" t="e">
        <f>VLOOKUP($D$8,#REF!,15,FALSE)</f>
        <v>#REF!</v>
      </c>
      <c r="L38" s="34"/>
      <c r="M38" s="140" t="s">
        <v>47</v>
      </c>
      <c r="N38" s="141" t="e">
        <f>VLOOKUP($D$8,#REF!,15,FALSE)</f>
        <v>#REF!</v>
      </c>
    </row>
    <row r="39" spans="1:14" ht="16.5" thickTop="1" x14ac:dyDescent="0.25">
      <c r="A39" s="29" t="s">
        <v>18</v>
      </c>
      <c r="B39" s="30"/>
      <c r="C39" s="31"/>
      <c r="D39" s="146"/>
      <c r="E39" s="147"/>
      <c r="F39" s="25"/>
      <c r="G39" s="146"/>
      <c r="H39" s="147"/>
      <c r="I39" s="25"/>
      <c r="J39" s="146"/>
      <c r="K39" s="147"/>
      <c r="L39" s="25"/>
      <c r="M39" s="146"/>
      <c r="N39" s="147"/>
    </row>
    <row r="40" spans="1:14" ht="16.5" thickBot="1" x14ac:dyDescent="0.3">
      <c r="A40" s="62"/>
      <c r="B40" s="11"/>
      <c r="C40" s="33" t="s">
        <v>19</v>
      </c>
      <c r="D40" s="140">
        <v>200</v>
      </c>
      <c r="E40" s="141"/>
      <c r="F40" s="34"/>
      <c r="G40" s="140">
        <v>200</v>
      </c>
      <c r="H40" s="141"/>
      <c r="I40" s="34"/>
      <c r="J40" s="140" t="s">
        <v>5</v>
      </c>
      <c r="K40" s="141"/>
      <c r="L40" s="34"/>
      <c r="M40" s="140" t="s">
        <v>5</v>
      </c>
      <c r="N40" s="141"/>
    </row>
    <row r="41" spans="1:14" ht="16.5" thickTop="1" x14ac:dyDescent="0.25">
      <c r="A41" s="29" t="s">
        <v>20</v>
      </c>
      <c r="B41" s="30"/>
      <c r="C41" s="31"/>
      <c r="D41" s="42"/>
      <c r="E41" s="43"/>
      <c r="F41" s="25"/>
      <c r="G41" s="42"/>
      <c r="H41" s="43"/>
      <c r="I41" s="25"/>
      <c r="J41" s="42"/>
      <c r="K41" s="43"/>
      <c r="L41" s="25"/>
      <c r="M41" s="42"/>
      <c r="N41" s="43"/>
    </row>
    <row r="42" spans="1:14" ht="15.75" x14ac:dyDescent="0.25">
      <c r="A42" s="61"/>
      <c r="B42" s="18"/>
      <c r="C42" s="45" t="s">
        <v>8</v>
      </c>
      <c r="D42" s="140" t="str">
        <f>'[1]LG Custom Quote 1'!$B$39</f>
        <v xml:space="preserve">Deductible </v>
      </c>
      <c r="E42" s="141" t="e">
        <f>VLOOKUP($D$8,#REF!,15,FALSE)</f>
        <v>#REF!</v>
      </c>
      <c r="F42" s="34"/>
      <c r="G42" s="140" t="str">
        <f>'[1]LG Custom Quote 4'!$B$18</f>
        <v>Deductible &amp; Coinsurance</v>
      </c>
      <c r="H42" s="141" t="e">
        <f>VLOOKUP($D$8,#REF!,15,FALSE)</f>
        <v>#REF!</v>
      </c>
      <c r="I42" s="34"/>
      <c r="J42" s="140" t="str">
        <f>'[1]LG Custom Quote 3'!$B$18</f>
        <v xml:space="preserve">Deductible </v>
      </c>
      <c r="K42" s="141" t="e">
        <f>VLOOKUP($D$8,#REF!,15,FALSE)</f>
        <v>#REF!</v>
      </c>
      <c r="L42" s="34"/>
      <c r="M42" s="140" t="s">
        <v>5</v>
      </c>
      <c r="N42" s="141" t="e">
        <f>VLOOKUP($D$8,#REF!,15,FALSE)</f>
        <v>#REF!</v>
      </c>
    </row>
    <row r="43" spans="1:14" ht="15.75" x14ac:dyDescent="0.25">
      <c r="A43" s="61"/>
      <c r="B43" s="18"/>
      <c r="C43" s="45"/>
      <c r="D43" s="140"/>
      <c r="E43" s="141"/>
      <c r="F43" s="34"/>
      <c r="G43" s="140"/>
      <c r="H43" s="141"/>
      <c r="I43" s="34"/>
      <c r="J43" s="140"/>
      <c r="K43" s="141"/>
      <c r="L43" s="34"/>
      <c r="M43" s="140"/>
      <c r="N43" s="141"/>
    </row>
    <row r="44" spans="1:14" ht="16.5" thickBot="1" x14ac:dyDescent="0.3">
      <c r="A44" s="37"/>
      <c r="B44" s="38"/>
      <c r="C44" s="39" t="s">
        <v>9</v>
      </c>
      <c r="D44" s="140" t="s">
        <v>47</v>
      </c>
      <c r="E44" s="141" t="e">
        <f>VLOOKUP($D$8,#REF!,15,FALSE)</f>
        <v>#REF!</v>
      </c>
      <c r="F44" s="34"/>
      <c r="G44" s="140" t="str">
        <f>'[1]LG Custom Quote 4'!$C$18</f>
        <v>Deductible &amp; Coinsurance</v>
      </c>
      <c r="H44" s="141" t="e">
        <f>VLOOKUP($D$8,#REF!,15,FALSE)</f>
        <v>#REF!</v>
      </c>
      <c r="I44" s="34"/>
      <c r="J44" s="140" t="str">
        <f>'[1]LG Custom Quote 3'!$C$18</f>
        <v xml:space="preserve">Not Covered </v>
      </c>
      <c r="K44" s="141" t="e">
        <f>VLOOKUP($D$8,#REF!,15,FALSE)</f>
        <v>#REF!</v>
      </c>
      <c r="L44" s="34"/>
      <c r="M44" s="140" t="s">
        <v>47</v>
      </c>
      <c r="N44" s="141" t="e">
        <f>VLOOKUP($D$8,#REF!,15,FALSE)</f>
        <v>#REF!</v>
      </c>
    </row>
    <row r="45" spans="1:14" ht="16.5" thickTop="1" x14ac:dyDescent="0.25">
      <c r="A45" s="29" t="s">
        <v>21</v>
      </c>
      <c r="B45" s="30"/>
      <c r="C45" s="31"/>
      <c r="D45" s="146"/>
      <c r="E45" s="153"/>
      <c r="F45" s="49"/>
      <c r="G45" s="146"/>
      <c r="H45" s="153"/>
      <c r="I45" s="49"/>
      <c r="J45" s="146"/>
      <c r="K45" s="153"/>
      <c r="L45" s="49"/>
      <c r="M45" s="146"/>
      <c r="N45" s="153"/>
    </row>
    <row r="46" spans="1:14" ht="15.75" x14ac:dyDescent="0.25">
      <c r="A46" s="62"/>
      <c r="B46" s="63"/>
      <c r="C46" s="64" t="s">
        <v>22</v>
      </c>
      <c r="D46" s="140" t="s">
        <v>40</v>
      </c>
      <c r="E46" s="141"/>
      <c r="F46" s="24"/>
      <c r="G46" s="140" t="s">
        <v>40</v>
      </c>
      <c r="H46" s="141"/>
      <c r="I46" s="24"/>
      <c r="J46" s="140" t="str">
        <f>'[1]LG Custom Quote 2'!$C$18</f>
        <v>Deductible &amp; Coinsurance</v>
      </c>
      <c r="K46" s="141" t="e">
        <f>VLOOKUP($D$8,#REF!,15,FALSE)</f>
        <v>#REF!</v>
      </c>
      <c r="L46" s="24"/>
      <c r="M46" s="140" t="str">
        <f>'[1]LG Custom Quote 2'!$C$18</f>
        <v>Deductible &amp; Coinsurance</v>
      </c>
      <c r="N46" s="141" t="e">
        <f>VLOOKUP($D$8,#REF!,15,FALSE)</f>
        <v>#REF!</v>
      </c>
    </row>
    <row r="47" spans="1:14" ht="16.5" thickBot="1" x14ac:dyDescent="0.3">
      <c r="A47" s="115"/>
      <c r="B47" s="116"/>
      <c r="C47" s="117" t="s">
        <v>23</v>
      </c>
      <c r="D47" s="158" t="s">
        <v>41</v>
      </c>
      <c r="E47" s="159"/>
      <c r="F47" s="118"/>
      <c r="G47" s="158" t="s">
        <v>41</v>
      </c>
      <c r="H47" s="159"/>
      <c r="I47" s="118"/>
      <c r="J47" s="158" t="str">
        <f>'[1]LG Custom Quote 2'!$C$18</f>
        <v>Deductible &amp; Coinsurance</v>
      </c>
      <c r="K47" s="159" t="e">
        <f>VLOOKUP($D$8,#REF!,15,FALSE)</f>
        <v>#REF!</v>
      </c>
      <c r="L47" s="118"/>
      <c r="M47" s="158" t="str">
        <f>'[1]LG Custom Quote 2'!$C$18</f>
        <v>Deductible &amp; Coinsurance</v>
      </c>
      <c r="N47" s="159" t="e">
        <f>VLOOKUP($D$8,#REF!,15,FALSE)</f>
        <v>#REF!</v>
      </c>
    </row>
    <row r="48" spans="1:14" ht="17.25" thickTop="1" thickBot="1" x14ac:dyDescent="0.3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ht="16.5" thickTop="1" x14ac:dyDescent="0.25">
      <c r="A49" s="66" t="s">
        <v>24</v>
      </c>
      <c r="B49" s="67"/>
      <c r="C49" s="68"/>
      <c r="D49" s="69" t="str">
        <f>IF('[1]LG Custom Quote 1'!$B$5="prospect"," ","Current")</f>
        <v>Current</v>
      </c>
      <c r="E49" s="70" t="s">
        <v>25</v>
      </c>
      <c r="F49" s="71"/>
      <c r="G49" s="69" t="str">
        <f>IF('[1]LG Custom Quote 1'!$B$5="prospect"," ","Current")</f>
        <v>Current</v>
      </c>
      <c r="H49" s="70" t="s">
        <v>25</v>
      </c>
      <c r="I49" s="71"/>
      <c r="J49" s="69" t="str">
        <f>IF('[1]LG Custom Quote 1'!$B$5="prospect"," ","Current")</f>
        <v>Current</v>
      </c>
      <c r="K49" s="70" t="s">
        <v>25</v>
      </c>
      <c r="L49" s="71"/>
      <c r="M49" s="69" t="str">
        <f>IF('[1]LG Custom Quote 1'!$B$5="prospect"," ","Current")</f>
        <v>Current</v>
      </c>
      <c r="N49" s="70" t="s">
        <v>25</v>
      </c>
    </row>
    <row r="50" spans="1:14" ht="15.75" x14ac:dyDescent="0.25">
      <c r="A50" s="72" t="s">
        <v>26</v>
      </c>
      <c r="B50" s="73"/>
      <c r="C50" s="53"/>
      <c r="D50" s="74"/>
      <c r="E50" s="75">
        <v>601.86</v>
      </c>
      <c r="F50" s="76"/>
      <c r="G50" s="74"/>
      <c r="H50" s="77">
        <v>749.2</v>
      </c>
      <c r="I50" s="76"/>
      <c r="J50" s="74"/>
      <c r="K50" s="75">
        <v>567.79999999999995</v>
      </c>
      <c r="L50" s="76"/>
      <c r="M50" s="74"/>
      <c r="N50" s="77">
        <v>537.23</v>
      </c>
    </row>
    <row r="51" spans="1:14" ht="15.75" x14ac:dyDescent="0.25">
      <c r="A51" s="78" t="s">
        <v>27</v>
      </c>
      <c r="B51" s="38"/>
      <c r="C51" s="79"/>
      <c r="D51" s="80"/>
      <c r="E51" s="81">
        <v>1203.7</v>
      </c>
      <c r="F51" s="82"/>
      <c r="G51" s="80"/>
      <c r="H51" s="83">
        <v>1669.37</v>
      </c>
      <c r="I51" s="82"/>
      <c r="J51" s="80"/>
      <c r="K51" s="81">
        <v>1135.58</v>
      </c>
      <c r="L51" s="82"/>
      <c r="M51" s="80"/>
      <c r="N51" s="83">
        <v>1205.51</v>
      </c>
    </row>
    <row r="52" spans="1:14" ht="15.75" x14ac:dyDescent="0.25">
      <c r="A52" s="72" t="s">
        <v>28</v>
      </c>
      <c r="B52" s="18"/>
      <c r="C52" s="53"/>
      <c r="D52" s="74"/>
      <c r="E52" s="75">
        <v>1203.7</v>
      </c>
      <c r="F52" s="76"/>
      <c r="G52" s="74"/>
      <c r="H52" s="77">
        <v>1669.37</v>
      </c>
      <c r="I52" s="76"/>
      <c r="J52" s="74"/>
      <c r="K52" s="75">
        <v>1135.58</v>
      </c>
      <c r="L52" s="76"/>
      <c r="M52" s="74"/>
      <c r="N52" s="77">
        <v>1205.51</v>
      </c>
    </row>
    <row r="53" spans="1:14" ht="15.75" x14ac:dyDescent="0.25">
      <c r="A53" s="78" t="s">
        <v>7</v>
      </c>
      <c r="B53" s="38"/>
      <c r="C53" s="79"/>
      <c r="D53" s="80"/>
      <c r="E53" s="81">
        <v>1504.63</v>
      </c>
      <c r="F53" s="82"/>
      <c r="G53" s="80"/>
      <c r="H53" s="83">
        <v>1669.37</v>
      </c>
      <c r="I53" s="82"/>
      <c r="J53" s="80"/>
      <c r="K53" s="81">
        <v>1419.48</v>
      </c>
      <c r="L53" s="82"/>
      <c r="M53" s="80"/>
      <c r="N53" s="83">
        <v>1205.51</v>
      </c>
    </row>
    <row r="54" spans="1:14" ht="15.75" x14ac:dyDescent="0.25">
      <c r="A54" s="104" t="s">
        <v>48</v>
      </c>
      <c r="B54" s="11"/>
      <c r="C54" s="105"/>
      <c r="D54" s="74"/>
      <c r="E54" s="75">
        <f>E50*0.6</f>
        <v>361.11599999999999</v>
      </c>
      <c r="F54" s="76"/>
      <c r="G54" s="106"/>
      <c r="H54" s="77">
        <f>H50*0.6</f>
        <v>449.52000000000004</v>
      </c>
      <c r="I54" s="76"/>
      <c r="J54" s="74"/>
      <c r="K54" s="75">
        <f>K50*0.6</f>
        <v>340.67999999999995</v>
      </c>
      <c r="L54" s="76"/>
      <c r="M54" s="106"/>
      <c r="N54" s="77">
        <f>N50*0.6</f>
        <v>322.33800000000002</v>
      </c>
    </row>
    <row r="55" spans="1:14" ht="15.75" x14ac:dyDescent="0.25">
      <c r="A55" s="78" t="s">
        <v>49</v>
      </c>
      <c r="B55" s="38"/>
      <c r="C55" s="79"/>
      <c r="D55" s="80"/>
      <c r="E55" s="81">
        <f>E54*2</f>
        <v>722.23199999999997</v>
      </c>
      <c r="F55" s="82"/>
      <c r="G55" s="103"/>
      <c r="H55" s="83">
        <f>H54*2</f>
        <v>899.04000000000008</v>
      </c>
      <c r="I55" s="82"/>
      <c r="J55" s="80"/>
      <c r="K55" s="81">
        <f>K54*2</f>
        <v>681.3599999999999</v>
      </c>
      <c r="L55" s="82"/>
      <c r="M55" s="103"/>
      <c r="N55" s="83">
        <f>N54*2</f>
        <v>644.67600000000004</v>
      </c>
    </row>
    <row r="56" spans="1:14" ht="16.5" thickBot="1" x14ac:dyDescent="0.3">
      <c r="A56" s="107" t="s">
        <v>50</v>
      </c>
      <c r="B56" s="108"/>
      <c r="C56" s="109"/>
      <c r="D56" s="110"/>
      <c r="E56" s="111">
        <f>E54+E50</f>
        <v>962.976</v>
      </c>
      <c r="F56" s="112"/>
      <c r="G56" s="113"/>
      <c r="H56" s="114">
        <f>H54+H50</f>
        <v>1198.72</v>
      </c>
      <c r="I56" s="112"/>
      <c r="J56" s="110"/>
      <c r="K56" s="111">
        <f>K54+K50</f>
        <v>908.4799999999999</v>
      </c>
      <c r="L56" s="112"/>
      <c r="M56" s="113"/>
      <c r="N56" s="114">
        <f>N54+N50</f>
        <v>859.56799999999998</v>
      </c>
    </row>
    <row r="57" spans="1:14" ht="16.5" thickTop="1" thickBot="1" x14ac:dyDescent="0.3"/>
    <row r="58" spans="1:14" ht="16.5" thickTop="1" x14ac:dyDescent="0.25">
      <c r="A58" s="84" t="s">
        <v>29</v>
      </c>
      <c r="B58" s="85"/>
      <c r="C58" s="86"/>
    </row>
    <row r="59" spans="1:14" ht="16.5" thickBot="1" x14ac:dyDescent="0.3">
      <c r="A59" s="89" t="str">
        <f>+'[1]LG Custom Quote 1'!B15</f>
        <v>Standard</v>
      </c>
      <c r="B59" s="87"/>
      <c r="C59" s="90" t="str">
        <f>IF(A59="Custom Commission ",'[1]LG Custom Quote 1'!B16," ")</f>
        <v xml:space="preserve"> </v>
      </c>
    </row>
    <row r="60" spans="1:14" ht="16.5" thickTop="1" x14ac:dyDescent="0.25">
      <c r="A60" s="84" t="s">
        <v>30</v>
      </c>
      <c r="B60" s="85"/>
      <c r="C60" s="86"/>
    </row>
    <row r="61" spans="1:14" ht="16.5" thickBot="1" x14ac:dyDescent="0.3">
      <c r="A61" s="89" t="str">
        <f>+'[1]LG Custom Quote 1'!B14</f>
        <v>Northeast</v>
      </c>
      <c r="B61" s="87"/>
      <c r="C61" s="90" t="str">
        <f>IF(A61="Custom Commission ",'[1]LG Custom Quote 1'!B18," ")</f>
        <v xml:space="preserve"> </v>
      </c>
    </row>
    <row r="62" spans="1:14" ht="15.75" thickTop="1" x14ac:dyDescent="0.25">
      <c r="A62" s="91"/>
    </row>
    <row r="63" spans="1:14" x14ac:dyDescent="0.25">
      <c r="A63" s="91"/>
    </row>
    <row r="64" spans="1:14" ht="16.5" thickBot="1" x14ac:dyDescent="0.3">
      <c r="A64" s="92" t="s">
        <v>31</v>
      </c>
      <c r="B64" s="93"/>
      <c r="C64" s="93"/>
      <c r="D64" s="93"/>
      <c r="E64" s="93"/>
      <c r="F64" s="93"/>
      <c r="G64" s="94" t="s">
        <v>32</v>
      </c>
      <c r="H64" s="93"/>
      <c r="I64" s="4"/>
      <c r="J64" s="4"/>
      <c r="K64" s="4"/>
      <c r="L64" s="4"/>
      <c r="M64" s="4"/>
      <c r="N64" s="4"/>
    </row>
    <row r="67" spans="1:14" ht="15.75" x14ac:dyDescent="0.25">
      <c r="A67" s="95" t="s">
        <v>33</v>
      </c>
      <c r="B67" s="95"/>
      <c r="C67" s="95"/>
      <c r="D67" s="95"/>
      <c r="E67" s="95"/>
      <c r="F67" s="95"/>
      <c r="G67" s="95"/>
      <c r="H67" s="96"/>
      <c r="I67" s="96"/>
      <c r="J67" s="96"/>
      <c r="K67" s="97"/>
      <c r="L67" s="97"/>
      <c r="M67" s="97"/>
    </row>
    <row r="68" spans="1:14" ht="15.75" x14ac:dyDescent="0.25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7"/>
      <c r="L68" s="97"/>
      <c r="M68" s="97"/>
    </row>
    <row r="69" spans="1:14" ht="15.75" x14ac:dyDescent="0.25">
      <c r="A69" s="98" t="s">
        <v>35</v>
      </c>
      <c r="B69" s="99"/>
      <c r="C69" s="99"/>
      <c r="D69" s="99"/>
      <c r="E69" s="99"/>
      <c r="F69" s="99"/>
      <c r="G69" s="99"/>
      <c r="H69" s="99"/>
      <c r="I69" s="99"/>
      <c r="J69" s="99"/>
      <c r="K69" s="100"/>
      <c r="L69" s="100"/>
      <c r="M69" s="100"/>
      <c r="N69" s="101"/>
    </row>
    <row r="71" spans="1:14" ht="15.75" x14ac:dyDescent="0.25">
      <c r="A71" s="102" t="s">
        <v>36</v>
      </c>
      <c r="B71" s="102"/>
      <c r="C71" s="5" t="str">
        <f>'[1]LG Custom Quote 1'!B8</f>
        <v>Cindy VanAsten M3</v>
      </c>
      <c r="D71" s="4"/>
    </row>
  </sheetData>
  <mergeCells count="137">
    <mergeCell ref="A1:B1"/>
    <mergeCell ref="A3:B3"/>
    <mergeCell ref="A5:N5"/>
    <mergeCell ref="D6:E6"/>
    <mergeCell ref="G6:H6"/>
    <mergeCell ref="J6:K6"/>
    <mergeCell ref="M6:N6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D9:E9"/>
    <mergeCell ref="G9:H9"/>
    <mergeCell ref="J9:K9"/>
    <mergeCell ref="M9:N9"/>
    <mergeCell ref="A10:C10"/>
    <mergeCell ref="D10:E10"/>
    <mergeCell ref="G10:H10"/>
    <mergeCell ref="J10:K10"/>
    <mergeCell ref="M10:N10"/>
    <mergeCell ref="D16:E16"/>
    <mergeCell ref="G16:H16"/>
    <mergeCell ref="J16:K16"/>
    <mergeCell ref="M16:N16"/>
    <mergeCell ref="D17:E17"/>
    <mergeCell ref="G17:H17"/>
    <mergeCell ref="J17:K17"/>
    <mergeCell ref="M17:N17"/>
    <mergeCell ref="D11:E11"/>
    <mergeCell ref="G11:H11"/>
    <mergeCell ref="J11:K11"/>
    <mergeCell ref="M11:N11"/>
    <mergeCell ref="D14:E14"/>
    <mergeCell ref="G14:H14"/>
    <mergeCell ref="J14:K14"/>
    <mergeCell ref="M14:N14"/>
    <mergeCell ref="A24:C24"/>
    <mergeCell ref="D24:E24"/>
    <mergeCell ref="G24:H24"/>
    <mergeCell ref="J24:K24"/>
    <mergeCell ref="M24:N24"/>
    <mergeCell ref="D18:E18"/>
    <mergeCell ref="G18:H18"/>
    <mergeCell ref="J18:K18"/>
    <mergeCell ref="M18:N18"/>
    <mergeCell ref="D19:E19"/>
    <mergeCell ref="G19:H19"/>
    <mergeCell ref="J19:K19"/>
    <mergeCell ref="M19:N19"/>
    <mergeCell ref="D25:E25"/>
    <mergeCell ref="G25:H25"/>
    <mergeCell ref="J25:K25"/>
    <mergeCell ref="M25:N25"/>
    <mergeCell ref="D27:E27"/>
    <mergeCell ref="G27:H27"/>
    <mergeCell ref="J27:K27"/>
    <mergeCell ref="M27:N27"/>
    <mergeCell ref="D22:E22"/>
    <mergeCell ref="G22:H22"/>
    <mergeCell ref="J22:K22"/>
    <mergeCell ref="M22:N22"/>
    <mergeCell ref="D31:E31"/>
    <mergeCell ref="G31:H31"/>
    <mergeCell ref="J31:K31"/>
    <mergeCell ref="M31:N31"/>
    <mergeCell ref="D32:E32"/>
    <mergeCell ref="G32:H32"/>
    <mergeCell ref="J32:K32"/>
    <mergeCell ref="M32:N32"/>
    <mergeCell ref="J29:K29"/>
    <mergeCell ref="M29:N29"/>
    <mergeCell ref="D30:E30"/>
    <mergeCell ref="G30:H30"/>
    <mergeCell ref="J30:K30"/>
    <mergeCell ref="M30:N30"/>
    <mergeCell ref="D35:E35"/>
    <mergeCell ref="G35:H35"/>
    <mergeCell ref="J35:K35"/>
    <mergeCell ref="M35:N35"/>
    <mergeCell ref="D36:E36"/>
    <mergeCell ref="G36:H36"/>
    <mergeCell ref="J36:K36"/>
    <mergeCell ref="M36:N36"/>
    <mergeCell ref="D33:E33"/>
    <mergeCell ref="G33:H33"/>
    <mergeCell ref="J33:K33"/>
    <mergeCell ref="M33:N33"/>
    <mergeCell ref="D34:E34"/>
    <mergeCell ref="G34:H34"/>
    <mergeCell ref="J34:K34"/>
    <mergeCell ref="M34:N34"/>
    <mergeCell ref="D39:E39"/>
    <mergeCell ref="G39:H39"/>
    <mergeCell ref="J39:K39"/>
    <mergeCell ref="M39:N39"/>
    <mergeCell ref="D40:E40"/>
    <mergeCell ref="G40:H40"/>
    <mergeCell ref="J40:K40"/>
    <mergeCell ref="M40:N40"/>
    <mergeCell ref="D37:E37"/>
    <mergeCell ref="G37:H37"/>
    <mergeCell ref="J37:K37"/>
    <mergeCell ref="M37:N37"/>
    <mergeCell ref="D38:E38"/>
    <mergeCell ref="G38:H38"/>
    <mergeCell ref="J38:K38"/>
    <mergeCell ref="M38:N38"/>
    <mergeCell ref="D44:E44"/>
    <mergeCell ref="G44:H44"/>
    <mergeCell ref="J44:K44"/>
    <mergeCell ref="M44:N44"/>
    <mergeCell ref="D45:E45"/>
    <mergeCell ref="G45:H45"/>
    <mergeCell ref="J45:K45"/>
    <mergeCell ref="M45:N45"/>
    <mergeCell ref="D42:E42"/>
    <mergeCell ref="G42:H42"/>
    <mergeCell ref="J42:K42"/>
    <mergeCell ref="M42:N42"/>
    <mergeCell ref="D43:E43"/>
    <mergeCell ref="G43:H43"/>
    <mergeCell ref="J43:K43"/>
    <mergeCell ref="M43:N43"/>
    <mergeCell ref="A48:N48"/>
    <mergeCell ref="D46:E46"/>
    <mergeCell ref="G46:H46"/>
    <mergeCell ref="J46:K46"/>
    <mergeCell ref="M46:N46"/>
    <mergeCell ref="D47:E47"/>
    <mergeCell ref="G47:H47"/>
    <mergeCell ref="J47:K47"/>
    <mergeCell ref="M47:N47"/>
  </mergeCells>
  <dataValidations count="4">
    <dataValidation allowBlank="1" showErrorMessage="1" promptTitle="InNet Deductible" sqref="D14 D22 J22 M14 M22 J14 G14 G22"/>
    <dataValidation allowBlank="1" showErrorMessage="1" promptTitle="Routine/Preventative Care" sqref="D40 M40 J40 G40"/>
    <dataValidation allowBlank="1" showErrorMessage="1" promptTitle="Office Visits" sqref="D32:N32"/>
    <dataValidation allowBlank="1" showInputMessage="1" showErrorMessage="1" promptTitle="Wellness Rates" prompt="If Wellness not quoted; please remove box" sqref="C58 A58:A61 C60"/>
  </dataValidations>
  <pageMargins left="0.7" right="0.7" top="0.75" bottom="0.75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33E6D4FPPFNA-1977525168-174</_dlc_DocId>
    <_dlc_DocIdUrl xmlns="bb65cc95-6d4e-4879-a879-9838761499af">
      <Url>https://doa.wi.gov/_layouts/15/DocIdRedir.aspx?ID=33E6D4FPPFNA-1977525168-174</Url>
      <Description>33E6D4FPPFNA-1977525168-174</Description>
    </_dlc_DocIdUrl>
    <Update xmlns="430ccf61-7fd4-4f02-9e46-4206f6bb0ea6">true</Up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23B83EF4D244FBE6EC8AF00870425" ma:contentTypeVersion="3" ma:contentTypeDescription="Create a new document." ma:contentTypeScope="" ma:versionID="3ca34952aab9f24b2ec38a5ecb084b73">
  <xsd:schema xmlns:xsd="http://www.w3.org/2001/XMLSchema" xmlns:xs="http://www.w3.org/2001/XMLSchema" xmlns:p="http://schemas.microsoft.com/office/2006/metadata/properties" xmlns:ns2="bb65cc95-6d4e-4879-a879-9838761499af" xmlns:ns3="430ccf61-7fd4-4f02-9e46-4206f6bb0ea6" xmlns:ns4="9e30f06f-ad7a-453a-8e08-8a8878e30bd1" targetNamespace="http://schemas.microsoft.com/office/2006/metadata/properties" ma:root="true" ma:fieldsID="a43d0e4cae188b3e347c2a106832578a" ns2:_="" ns3:_="" ns4:_="">
    <xsd:import namespace="bb65cc95-6d4e-4879-a879-9838761499af"/>
    <xsd:import namespace="430ccf61-7fd4-4f02-9e46-4206f6bb0ea6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Up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ccf61-7fd4-4f02-9e46-4206f6bb0ea6" elementFormDefault="qualified">
    <xsd:import namespace="http://schemas.microsoft.com/office/2006/documentManagement/types"/>
    <xsd:import namespace="http://schemas.microsoft.com/office/infopath/2007/PartnerControls"/>
    <xsd:element name="Update" ma:index="12" nillable="true" ma:displayName="Update" ma:default="0" ma:internalName="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0EB9F-BFEC-4D32-B86E-D53EB7322F03}"/>
</file>

<file path=customXml/itemProps2.xml><?xml version="1.0" encoding="utf-8"?>
<ds:datastoreItem xmlns:ds="http://schemas.openxmlformats.org/officeDocument/2006/customXml" ds:itemID="{F625BB8B-927C-4060-9734-E2406B95C98C}"/>
</file>

<file path=customXml/itemProps3.xml><?xml version="1.0" encoding="utf-8"?>
<ds:datastoreItem xmlns:ds="http://schemas.openxmlformats.org/officeDocument/2006/customXml" ds:itemID="{9B034B73-3DE7-4DED-81D7-D5CCB25B0F0F}"/>
</file>

<file path=customXml/itemProps4.xml><?xml version="1.0" encoding="utf-8"?>
<ds:datastoreItem xmlns:ds="http://schemas.openxmlformats.org/officeDocument/2006/customXml" ds:itemID="{56726AB3-5E5F-414C-B54D-312F57CB5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Sturgeon Bay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Sturgeon Bay</dc:title>
  <dc:creator>Lanser, Jeffrey</dc:creator>
  <cp:lastModifiedBy>Becky  Haeny - Front Desk GB</cp:lastModifiedBy>
  <cp:lastPrinted>2017-06-02T12:47:34Z</cp:lastPrinted>
  <dcterms:created xsi:type="dcterms:W3CDTF">2017-06-01T15:37:50Z</dcterms:created>
  <dcterms:modified xsi:type="dcterms:W3CDTF">2017-06-21T15:02:46Z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4b7cd2f1-3067-4560-bed5-421dd355f4aa</vt:lpwstr>
  </property>
  <property fmtid="{D5CDD505-2E9C-101B-9397-08002B2CF9AE}" pid="3" name="ContentTypeId">
    <vt:lpwstr>0x01010015323B83EF4D244FBE6EC8AF00870425</vt:lpwstr>
  </property>
</Properties>
</file>