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2620" windowHeight="24220"/>
  </bookViews>
  <sheets>
    <sheet name="Final Rates" sheetId="1" r:id="rId1"/>
    <sheet name="Final Calculation" sheetId="2" r:id="rId2"/>
  </sheets>
  <definedNames>
    <definedName name="_xlnm.Print_Area" localSheetId="1">'Final Calculation'!$A$1:$F$71</definedName>
    <definedName name="_xlnm.Print_Area" localSheetId="0">'Final Rates'!$A$1:$G$57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0" i="2"/>
  <c r="C68"/>
  <c r="F68"/>
  <c r="C70"/>
  <c r="F49"/>
  <c r="F69"/>
  <c r="F48"/>
  <c r="F67"/>
  <c r="C49"/>
  <c r="C69"/>
  <c r="C48"/>
  <c r="C67"/>
  <c r="F64"/>
  <c r="F62"/>
  <c r="C64"/>
  <c r="C62"/>
  <c r="C65"/>
  <c r="C59"/>
  <c r="C63"/>
  <c r="F56"/>
  <c r="F60"/>
  <c r="F59"/>
  <c r="F63"/>
  <c r="F58"/>
  <c r="F57"/>
  <c r="C60"/>
  <c r="C58"/>
  <c r="C57"/>
  <c r="F71"/>
  <c r="F66"/>
  <c r="F61"/>
  <c r="F48" i="1"/>
  <c r="C48"/>
  <c r="F47"/>
  <c r="C47"/>
</calcChain>
</file>

<file path=xl/sharedStrings.xml><?xml version="1.0" encoding="utf-8"?>
<sst xmlns="http://schemas.openxmlformats.org/spreadsheetml/2006/main" count="240" uniqueCount="70">
  <si>
    <t>Total Cost</t>
  </si>
  <si>
    <t>Grand Total</t>
  </si>
  <si>
    <t>District Cost</t>
  </si>
  <si>
    <t>WG244</t>
  </si>
  <si>
    <t>WG245</t>
  </si>
  <si>
    <t>Employee Cost</t>
  </si>
  <si>
    <t>2017 Plan Summary of Proposals</t>
  </si>
  <si>
    <t>Clayton School District - 7.1.2017 Renewal</t>
  </si>
  <si>
    <t>Health Partners</t>
  </si>
  <si>
    <t>Plan 1</t>
  </si>
  <si>
    <t>Plan 2</t>
  </si>
  <si>
    <t>HealthPartners 1</t>
  </si>
  <si>
    <t>Health Partners 2</t>
  </si>
  <si>
    <t>In Network</t>
  </si>
  <si>
    <t>Out of Network</t>
  </si>
  <si>
    <t>Lifetime maximum</t>
  </si>
  <si>
    <t>UNLIMITED</t>
  </si>
  <si>
    <t>Calendar year deductible</t>
  </si>
  <si>
    <t>$2,500 / $5,000</t>
  </si>
  <si>
    <t>$5,000 / $10,000</t>
  </si>
  <si>
    <t>$3,500 / $7,000</t>
  </si>
  <si>
    <t>$6,000 / $12,000</t>
  </si>
  <si>
    <t>Calendar year out of pocket max</t>
  </si>
  <si>
    <t>$10,000 / $20,000</t>
  </si>
  <si>
    <t>$7,000 / $14,000</t>
  </si>
  <si>
    <t>$8,500 / $17,000</t>
  </si>
  <si>
    <t>Preventive Health Care</t>
  </si>
  <si>
    <t>Routine physical, eye exams, well child care, etc..</t>
  </si>
  <si>
    <t>Office Visits</t>
  </si>
  <si>
    <t>Illness or injury, mental/chemical health care</t>
  </si>
  <si>
    <t>75% co-insurance after deductible</t>
  </si>
  <si>
    <t>60% co-insurance after deductible</t>
  </si>
  <si>
    <t>Chiropractic care</t>
  </si>
  <si>
    <t>Emergency Care</t>
  </si>
  <si>
    <t>Urgently needed care at an urgent care clinic or medical center</t>
  </si>
  <si>
    <t>Emergency care at a hospital ER</t>
  </si>
  <si>
    <t>Ambulance</t>
  </si>
  <si>
    <t>Inpatient Hospital Care</t>
  </si>
  <si>
    <t>Outpatient Care</t>
  </si>
  <si>
    <t>Scheduled outpatient procedures</t>
  </si>
  <si>
    <t>Durable Medical Equipment</t>
  </si>
  <si>
    <t>Durable medical equipment and prosthetics</t>
  </si>
  <si>
    <t>Pharmacy</t>
  </si>
  <si>
    <t>Value Drug</t>
  </si>
  <si>
    <t>Tier 1</t>
  </si>
  <si>
    <t>Tier 2</t>
  </si>
  <si>
    <t>Tier 3</t>
  </si>
  <si>
    <t>Mail Order Co-pay 3 months</t>
  </si>
  <si>
    <t>Monthly Rates: (Current)</t>
  </si>
  <si>
    <t>Current</t>
  </si>
  <si>
    <t>Renewal</t>
  </si>
  <si>
    <t xml:space="preserve">Single  </t>
  </si>
  <si>
    <t xml:space="preserve">Family </t>
  </si>
  <si>
    <t xml:space="preserve">Each family member's first three office, convenience care or urgent care visits are free.  Other services like lab, x-rays, MRI/CT scans are covered at deductible/coinsurance.  </t>
  </si>
  <si>
    <t>Provides access to Virtuwell tool unlimited free of charge.</t>
  </si>
  <si>
    <t xml:space="preserve">Employer Monthly Contribution </t>
  </si>
  <si>
    <t>Single -</t>
  </si>
  <si>
    <t xml:space="preserve">Family - </t>
  </si>
  <si>
    <t xml:space="preserve">Employee Monthly Contribution </t>
  </si>
  <si>
    <t>07/01/17 Health Plan Election</t>
  </si>
  <si>
    <t xml:space="preserve">            Plan 1 Single</t>
  </si>
  <si>
    <t xml:space="preserve">            Plan 2 Single</t>
  </si>
  <si>
    <t xml:space="preserve">            Plan 2 Family</t>
  </si>
  <si>
    <r>
      <t xml:space="preserve">*NOTE:  If you are changing from Single to Family or Family to Single, you will need to complete a Change Form </t>
    </r>
    <r>
      <rPr>
        <b/>
        <i/>
        <u/>
        <sz val="10"/>
        <rFont val="Arial"/>
        <family val="2"/>
      </rPr>
      <t>in addition</t>
    </r>
    <r>
      <rPr>
        <b/>
        <i/>
        <sz val="10"/>
        <rFont val="Arial"/>
      </rPr>
      <t xml:space="preserve"> to this Election Form.</t>
    </r>
  </si>
  <si>
    <t>Signature:</t>
  </si>
  <si>
    <t>Print Name:</t>
  </si>
  <si>
    <t xml:space="preserve">            Plan 1 Family</t>
  </si>
  <si>
    <t>2017-18 Elections</t>
  </si>
  <si>
    <t>Single COBRA -</t>
  </si>
  <si>
    <t>Family COBRA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</si>
</sst>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b/>
      <i/>
      <sz val="10"/>
      <name val="Arial"/>
    </font>
    <font>
      <b/>
      <sz val="12"/>
      <name val="Arial"/>
    </font>
    <font>
      <b/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</font>
    <font>
      <sz val="10"/>
      <name val="Arial"/>
    </font>
    <font>
      <sz val="11"/>
      <name val="Arial"/>
    </font>
    <font>
      <b/>
      <sz val="10"/>
      <name val="Arial"/>
    </font>
    <font>
      <b/>
      <i/>
      <sz val="10"/>
      <name val="Arial"/>
    </font>
    <font>
      <b/>
      <i/>
      <u/>
      <sz val="10"/>
      <name val="Arial"/>
      <family val="2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6" fontId="4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top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164" fontId="4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164" fontId="4" fillId="0" borderId="27" xfId="0" applyNumberFormat="1" applyFon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6" xfId="0" applyFont="1" applyBorder="1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/>
    <xf numFmtId="164" fontId="4" fillId="0" borderId="14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/>
    <xf numFmtId="0" fontId="8" fillId="0" borderId="30" xfId="0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38" fontId="4" fillId="0" borderId="23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26" xfId="0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/>
    </xf>
    <xf numFmtId="38" fontId="4" fillId="0" borderId="31" xfId="0" applyNumberFormat="1" applyFont="1" applyBorder="1" applyAlignment="1">
      <alignment horizontal="center"/>
    </xf>
    <xf numFmtId="38" fontId="4" fillId="0" borderId="27" xfId="0" applyNumberFormat="1" applyFont="1" applyBorder="1" applyAlignment="1">
      <alignment horizontal="center"/>
    </xf>
    <xf numFmtId="6" fontId="4" fillId="0" borderId="23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6" fontId="4" fillId="0" borderId="26" xfId="0" applyNumberFormat="1" applyFont="1" applyBorder="1" applyAlignment="1">
      <alignment horizontal="center"/>
    </xf>
    <xf numFmtId="6" fontId="4" fillId="0" borderId="24" xfId="0" applyNumberFormat="1" applyFont="1" applyBorder="1" applyAlignment="1">
      <alignment horizontal="center"/>
    </xf>
    <xf numFmtId="6" fontId="4" fillId="0" borderId="31" xfId="0" applyNumberFormat="1" applyFont="1" applyBorder="1" applyAlignment="1">
      <alignment horizontal="center"/>
    </xf>
    <xf numFmtId="6" fontId="4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5" borderId="0" xfId="0" applyFont="1" applyFill="1"/>
    <xf numFmtId="38" fontId="4" fillId="5" borderId="0" xfId="0" applyNumberFormat="1" applyFont="1" applyFill="1"/>
    <xf numFmtId="6" fontId="4" fillId="5" borderId="0" xfId="0" applyNumberFormat="1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6" fontId="4" fillId="0" borderId="4" xfId="0" applyNumberFormat="1" applyFont="1" applyFill="1" applyBorder="1" applyAlignment="1">
      <alignment horizontal="center" vertical="center" wrapText="1"/>
    </xf>
    <xf numFmtId="6" fontId="4" fillId="0" borderId="5" xfId="0" applyNumberFormat="1" applyFont="1" applyFill="1" applyBorder="1" applyAlignment="1">
      <alignment horizontal="center" vertical="center" wrapText="1"/>
    </xf>
    <xf numFmtId="6" fontId="4" fillId="4" borderId="4" xfId="0" applyNumberFormat="1" applyFont="1" applyFill="1" applyBorder="1" applyAlignment="1">
      <alignment horizontal="center" vertical="center" wrapText="1"/>
    </xf>
    <xf numFmtId="6" fontId="4" fillId="4" borderId="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1210312</xdr:colOff>
      <xdr:row>49</xdr:row>
      <xdr:rowOff>635</xdr:rowOff>
    </xdr:from>
    <xdr:to>
      <xdr:col>2</xdr:col>
      <xdr:colOff>203662</xdr:colOff>
      <xdr:row>50</xdr:row>
      <xdr:rowOff>152</xdr:rowOff>
    </xdr:to>
    <xdr:sp macro="" textlink="">
      <xdr:nvSpPr>
        <xdr:cNvPr id="2" name="Rectangle 1"/>
        <xdr:cNvSpPr/>
      </xdr:nvSpPr>
      <xdr:spPr>
        <a:xfrm>
          <a:off x="3067687" y="9992360"/>
          <a:ext cx="203025" cy="2090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12700</xdr:colOff>
      <xdr:row>49</xdr:row>
      <xdr:rowOff>60325</xdr:rowOff>
    </xdr:from>
    <xdr:to>
      <xdr:col>5</xdr:col>
      <xdr:colOff>199060</xdr:colOff>
      <xdr:row>49</xdr:row>
      <xdr:rowOff>191251</xdr:rowOff>
    </xdr:to>
    <xdr:sp macro="" textlink="">
      <xdr:nvSpPr>
        <xdr:cNvPr id="3" name="Rectangle 2"/>
        <xdr:cNvSpPr/>
      </xdr:nvSpPr>
      <xdr:spPr>
        <a:xfrm>
          <a:off x="5527675" y="10052050"/>
          <a:ext cx="186360" cy="1309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8257</xdr:colOff>
      <xdr:row>49</xdr:row>
      <xdr:rowOff>8255</xdr:rowOff>
    </xdr:from>
    <xdr:to>
      <xdr:col>5</xdr:col>
      <xdr:colOff>197246</xdr:colOff>
      <xdr:row>50</xdr:row>
      <xdr:rowOff>2552</xdr:rowOff>
    </xdr:to>
    <xdr:sp macro="" textlink="">
      <xdr:nvSpPr>
        <xdr:cNvPr id="4" name="Rectangle 3"/>
        <xdr:cNvSpPr/>
      </xdr:nvSpPr>
      <xdr:spPr>
        <a:xfrm>
          <a:off x="5523232" y="9999980"/>
          <a:ext cx="188989" cy="20384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635</xdr:colOff>
      <xdr:row>51</xdr:row>
      <xdr:rowOff>0</xdr:rowOff>
    </xdr:from>
    <xdr:to>
      <xdr:col>2</xdr:col>
      <xdr:colOff>197880</xdr:colOff>
      <xdr:row>51</xdr:row>
      <xdr:rowOff>193041</xdr:rowOff>
    </xdr:to>
    <xdr:sp macro="" textlink="">
      <xdr:nvSpPr>
        <xdr:cNvPr id="5" name="Rectangle 4"/>
        <xdr:cNvSpPr/>
      </xdr:nvSpPr>
      <xdr:spPr>
        <a:xfrm>
          <a:off x="3067685" y="10353675"/>
          <a:ext cx="197245" cy="19304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197245</xdr:colOff>
      <xdr:row>51</xdr:row>
      <xdr:rowOff>193041</xdr:rowOff>
    </xdr:to>
    <xdr:sp macro="" textlink="">
      <xdr:nvSpPr>
        <xdr:cNvPr id="6" name="Rectangle 5"/>
        <xdr:cNvSpPr/>
      </xdr:nvSpPr>
      <xdr:spPr>
        <a:xfrm>
          <a:off x="5514975" y="10353675"/>
          <a:ext cx="197245" cy="19304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814255</xdr:colOff>
      <xdr:row>0</xdr:row>
      <xdr:rowOff>0</xdr:rowOff>
    </xdr:from>
    <xdr:to>
      <xdr:col>7</xdr:col>
      <xdr:colOff>10120</xdr:colOff>
      <xdr:row>5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1305" y="0"/>
          <a:ext cx="336781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33205</xdr:colOff>
      <xdr:row>0</xdr:row>
      <xdr:rowOff>0</xdr:rowOff>
    </xdr:from>
    <xdr:to>
      <xdr:col>6</xdr:col>
      <xdr:colOff>48855</xdr:colOff>
      <xdr:row>5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0255" y="0"/>
          <a:ext cx="336781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7:L57"/>
  <sheetViews>
    <sheetView tabSelected="1" zoomScale="125" workbookViewId="0">
      <selection activeCell="G26" sqref="G26"/>
    </sheetView>
  </sheetViews>
  <sheetFormatPr baseColWidth="10" defaultColWidth="9.1640625" defaultRowHeight="10"/>
  <cols>
    <col min="1" max="1" width="29.33203125" style="1" customWidth="1"/>
    <col min="2" max="3" width="16.6640625" style="1" customWidth="1"/>
    <col min="4" max="4" width="3.33203125" style="1" bestFit="1" customWidth="1"/>
    <col min="5" max="6" width="16.6640625" style="1" customWidth="1"/>
    <col min="7" max="16384" width="9.1640625" style="1"/>
  </cols>
  <sheetData>
    <row r="7" spans="1:12" ht="15">
      <c r="A7" s="111" t="s">
        <v>6</v>
      </c>
      <c r="B7" s="112"/>
      <c r="C7" s="113" t="s">
        <v>7</v>
      </c>
      <c r="D7" s="113"/>
      <c r="E7" s="113"/>
      <c r="F7" s="113"/>
    </row>
    <row r="8" spans="1:12" ht="16" thickBot="1">
      <c r="A8" s="2" t="s">
        <v>8</v>
      </c>
      <c r="B8" s="3"/>
      <c r="C8" s="3"/>
      <c r="D8" s="3"/>
    </row>
    <row r="9" spans="1:12" ht="11">
      <c r="A9" s="4"/>
      <c r="B9" s="114" t="s">
        <v>9</v>
      </c>
      <c r="C9" s="115"/>
      <c r="D9" s="5"/>
      <c r="E9" s="116" t="s">
        <v>10</v>
      </c>
      <c r="F9" s="117"/>
    </row>
    <row r="10" spans="1:12" ht="12" customHeight="1">
      <c r="A10" s="4"/>
      <c r="B10" s="118" t="s">
        <v>11</v>
      </c>
      <c r="C10" s="119"/>
      <c r="D10" s="6"/>
      <c r="E10" s="120" t="s">
        <v>12</v>
      </c>
      <c r="F10" s="121"/>
    </row>
    <row r="11" spans="1:12" ht="11">
      <c r="A11" s="7"/>
      <c r="B11" s="8" t="s">
        <v>13</v>
      </c>
      <c r="C11" s="9" t="s">
        <v>14</v>
      </c>
      <c r="D11" s="10"/>
      <c r="E11" s="78" t="s">
        <v>13</v>
      </c>
      <c r="F11" s="79" t="s">
        <v>14</v>
      </c>
    </row>
    <row r="12" spans="1:12" ht="12" thickBot="1">
      <c r="A12" s="7"/>
      <c r="B12" s="11"/>
      <c r="C12" s="12"/>
      <c r="D12" s="13"/>
      <c r="E12" s="80"/>
      <c r="F12" s="81"/>
    </row>
    <row r="13" spans="1:12" ht="13">
      <c r="A13" s="14" t="s">
        <v>15</v>
      </c>
      <c r="B13" s="122" t="s">
        <v>16</v>
      </c>
      <c r="C13" s="123"/>
      <c r="D13" s="15"/>
      <c r="E13" s="124" t="s">
        <v>16</v>
      </c>
      <c r="F13" s="125"/>
      <c r="I13" s="113"/>
      <c r="J13" s="113"/>
      <c r="K13" s="113"/>
      <c r="L13" s="113"/>
    </row>
    <row r="14" spans="1:12" ht="11">
      <c r="A14" s="16" t="s">
        <v>17</v>
      </c>
      <c r="B14" s="17" t="s">
        <v>18</v>
      </c>
      <c r="C14" s="18" t="s">
        <v>19</v>
      </c>
      <c r="D14" s="19"/>
      <c r="E14" s="76" t="s">
        <v>20</v>
      </c>
      <c r="F14" s="77" t="s">
        <v>21</v>
      </c>
    </row>
    <row r="15" spans="1:12" ht="11">
      <c r="A15" s="16" t="s">
        <v>22</v>
      </c>
      <c r="B15" s="17" t="s">
        <v>19</v>
      </c>
      <c r="C15" s="18" t="s">
        <v>23</v>
      </c>
      <c r="D15" s="19"/>
      <c r="E15" s="76" t="s">
        <v>24</v>
      </c>
      <c r="F15" s="77" t="s">
        <v>25</v>
      </c>
    </row>
    <row r="16" spans="1:12" ht="11">
      <c r="A16" s="20" t="s">
        <v>26</v>
      </c>
      <c r="B16" s="109"/>
      <c r="C16" s="110"/>
      <c r="D16" s="21"/>
      <c r="E16" s="109"/>
      <c r="F16" s="110"/>
    </row>
    <row r="17" spans="1:6" ht="22">
      <c r="A17" s="16" t="s">
        <v>27</v>
      </c>
      <c r="B17" s="22">
        <v>1</v>
      </c>
      <c r="C17" s="23">
        <v>1</v>
      </c>
      <c r="D17" s="24"/>
      <c r="E17" s="82">
        <v>1</v>
      </c>
      <c r="F17" s="83">
        <v>1</v>
      </c>
    </row>
    <row r="18" spans="1:6" ht="11">
      <c r="A18" s="20" t="s">
        <v>28</v>
      </c>
      <c r="B18" s="109"/>
      <c r="C18" s="110"/>
      <c r="D18" s="21"/>
      <c r="E18" s="25"/>
      <c r="F18" s="26"/>
    </row>
    <row r="19" spans="1:6" ht="22">
      <c r="A19" s="16" t="s">
        <v>29</v>
      </c>
      <c r="B19" s="17" t="s">
        <v>30</v>
      </c>
      <c r="C19" s="18" t="s">
        <v>31</v>
      </c>
      <c r="D19" s="19"/>
      <c r="E19" s="76" t="s">
        <v>30</v>
      </c>
      <c r="F19" s="77" t="s">
        <v>31</v>
      </c>
    </row>
    <row r="20" spans="1:6" ht="20">
      <c r="A20" s="16" t="s">
        <v>32</v>
      </c>
      <c r="B20" s="17" t="s">
        <v>30</v>
      </c>
      <c r="C20" s="18" t="s">
        <v>31</v>
      </c>
      <c r="D20" s="19"/>
      <c r="E20" s="76" t="s">
        <v>30</v>
      </c>
      <c r="F20" s="77" t="s">
        <v>31</v>
      </c>
    </row>
    <row r="21" spans="1:6" ht="11">
      <c r="A21" s="27" t="s">
        <v>33</v>
      </c>
      <c r="B21" s="109"/>
      <c r="C21" s="110"/>
      <c r="D21" s="21"/>
      <c r="E21" s="109"/>
      <c r="F21" s="110"/>
    </row>
    <row r="22" spans="1:6" ht="22">
      <c r="A22" s="28" t="s">
        <v>34</v>
      </c>
      <c r="B22" s="17" t="s">
        <v>30</v>
      </c>
      <c r="C22" s="18" t="s">
        <v>31</v>
      </c>
      <c r="D22" s="19"/>
      <c r="E22" s="76" t="s">
        <v>30</v>
      </c>
      <c r="F22" s="77" t="s">
        <v>31</v>
      </c>
    </row>
    <row r="23" spans="1:6" ht="20">
      <c r="A23" s="28" t="s">
        <v>35</v>
      </c>
      <c r="B23" s="17" t="s">
        <v>30</v>
      </c>
      <c r="C23" s="18" t="s">
        <v>31</v>
      </c>
      <c r="D23" s="19"/>
      <c r="E23" s="76" t="s">
        <v>30</v>
      </c>
      <c r="F23" s="77" t="s">
        <v>31</v>
      </c>
    </row>
    <row r="24" spans="1:6" ht="20">
      <c r="A24" s="28" t="s">
        <v>36</v>
      </c>
      <c r="B24" s="17" t="s">
        <v>30</v>
      </c>
      <c r="C24" s="18" t="s">
        <v>31</v>
      </c>
      <c r="D24" s="19"/>
      <c r="E24" s="76" t="s">
        <v>30</v>
      </c>
      <c r="F24" s="77" t="s">
        <v>31</v>
      </c>
    </row>
    <row r="25" spans="1:6" ht="11">
      <c r="A25" s="27" t="s">
        <v>37</v>
      </c>
      <c r="B25" s="109"/>
      <c r="C25" s="110"/>
      <c r="D25" s="21"/>
      <c r="E25" s="109"/>
      <c r="F25" s="110"/>
    </row>
    <row r="26" spans="1:6" ht="23" thickBot="1">
      <c r="A26" s="29" t="s">
        <v>29</v>
      </c>
      <c r="B26" s="30" t="s">
        <v>30</v>
      </c>
      <c r="C26" s="31" t="s">
        <v>31</v>
      </c>
      <c r="D26" s="32"/>
      <c r="E26" s="76" t="s">
        <v>30</v>
      </c>
      <c r="F26" s="77" t="s">
        <v>31</v>
      </c>
    </row>
    <row r="27" spans="1:6" ht="11">
      <c r="A27" s="33" t="s">
        <v>38</v>
      </c>
      <c r="B27" s="126"/>
      <c r="C27" s="127"/>
      <c r="D27" s="34"/>
      <c r="E27" s="126"/>
      <c r="F27" s="127"/>
    </row>
    <row r="28" spans="1:6" ht="20">
      <c r="A28" s="16" t="s">
        <v>39</v>
      </c>
      <c r="B28" s="17" t="s">
        <v>30</v>
      </c>
      <c r="C28" s="18" t="s">
        <v>31</v>
      </c>
      <c r="D28" s="19"/>
      <c r="E28" s="76" t="s">
        <v>30</v>
      </c>
      <c r="F28" s="77" t="s">
        <v>31</v>
      </c>
    </row>
    <row r="29" spans="1:6" ht="11">
      <c r="A29" s="27" t="s">
        <v>40</v>
      </c>
      <c r="B29" s="109"/>
      <c r="C29" s="110"/>
      <c r="D29" s="21"/>
      <c r="E29" s="109"/>
      <c r="F29" s="110"/>
    </row>
    <row r="30" spans="1:6" ht="22">
      <c r="A30" s="28" t="s">
        <v>41</v>
      </c>
      <c r="B30" s="17" t="s">
        <v>30</v>
      </c>
      <c r="C30" s="18" t="s">
        <v>31</v>
      </c>
      <c r="D30" s="19"/>
      <c r="E30" s="76" t="s">
        <v>30</v>
      </c>
      <c r="F30" s="77" t="s">
        <v>31</v>
      </c>
    </row>
    <row r="31" spans="1:6" ht="11">
      <c r="A31" s="27" t="s">
        <v>42</v>
      </c>
      <c r="B31" s="109"/>
      <c r="C31" s="110"/>
      <c r="D31" s="21"/>
      <c r="E31" s="109"/>
      <c r="F31" s="110"/>
    </row>
    <row r="32" spans="1:6" ht="11">
      <c r="A32" s="16" t="s">
        <v>43</v>
      </c>
      <c r="B32" s="17"/>
      <c r="C32" s="18"/>
      <c r="D32" s="19"/>
      <c r="E32" s="76"/>
      <c r="F32" s="77"/>
    </row>
    <row r="33" spans="1:6" ht="11">
      <c r="A33" s="16" t="s">
        <v>44</v>
      </c>
      <c r="B33" s="122">
        <v>20</v>
      </c>
      <c r="C33" s="123"/>
      <c r="D33" s="15"/>
      <c r="E33" s="124">
        <v>20</v>
      </c>
      <c r="F33" s="125"/>
    </row>
    <row r="34" spans="1:6" ht="11">
      <c r="A34" s="16" t="s">
        <v>45</v>
      </c>
      <c r="B34" s="122">
        <v>45</v>
      </c>
      <c r="C34" s="123"/>
      <c r="D34" s="15"/>
      <c r="E34" s="124">
        <v>45</v>
      </c>
      <c r="F34" s="125"/>
    </row>
    <row r="35" spans="1:6" ht="11">
      <c r="A35" s="16" t="s">
        <v>46</v>
      </c>
      <c r="B35" s="122">
        <v>90</v>
      </c>
      <c r="C35" s="123"/>
      <c r="D35" s="15"/>
      <c r="E35" s="124">
        <v>90</v>
      </c>
      <c r="F35" s="125"/>
    </row>
    <row r="36" spans="1:6">
      <c r="A36" s="35" t="s">
        <v>47</v>
      </c>
      <c r="B36" s="17"/>
      <c r="C36" s="18"/>
      <c r="D36" s="19"/>
      <c r="E36" s="76"/>
      <c r="F36" s="77"/>
    </row>
    <row r="37" spans="1:6" ht="11">
      <c r="A37" s="36" t="s">
        <v>48</v>
      </c>
      <c r="B37" s="37" t="s">
        <v>49</v>
      </c>
      <c r="C37" s="38" t="s">
        <v>50</v>
      </c>
      <c r="D37" s="39"/>
      <c r="E37" s="133"/>
      <c r="F37" s="134"/>
    </row>
    <row r="38" spans="1:6" ht="11">
      <c r="A38" s="28" t="s">
        <v>51</v>
      </c>
      <c r="B38" s="40">
        <v>856.28</v>
      </c>
      <c r="C38" s="41">
        <v>954.55</v>
      </c>
      <c r="D38" s="42"/>
      <c r="E38" s="84">
        <v>810.12</v>
      </c>
      <c r="F38" s="85">
        <v>902.11</v>
      </c>
    </row>
    <row r="39" spans="1:6" ht="12" thickBot="1">
      <c r="A39" s="29" t="s">
        <v>52</v>
      </c>
      <c r="B39" s="43">
        <v>1763.99</v>
      </c>
      <c r="C39" s="44">
        <v>1966.45</v>
      </c>
      <c r="D39" s="45"/>
      <c r="E39" s="86">
        <v>1668.89</v>
      </c>
      <c r="F39" s="87">
        <v>1858.42</v>
      </c>
    </row>
    <row r="40" spans="1:6" ht="12" thickBot="1">
      <c r="A40" s="46"/>
      <c r="B40" s="47"/>
      <c r="C40" s="47"/>
      <c r="D40" s="47"/>
      <c r="E40" s="47"/>
      <c r="F40" s="47"/>
    </row>
    <row r="41" spans="1:6" ht="49.5" customHeight="1" thickBot="1">
      <c r="B41" s="128" t="s">
        <v>53</v>
      </c>
      <c r="C41" s="129"/>
      <c r="D41" s="72"/>
      <c r="E41" s="128" t="s">
        <v>53</v>
      </c>
      <c r="F41" s="130"/>
    </row>
    <row r="42" spans="1:6" ht="27.75" customHeight="1" thickBot="1">
      <c r="B42" s="128" t="s">
        <v>54</v>
      </c>
      <c r="C42" s="129"/>
      <c r="D42" s="73"/>
      <c r="E42" s="128" t="s">
        <v>54</v>
      </c>
      <c r="F42" s="130"/>
    </row>
    <row r="43" spans="1:6" ht="12" thickBot="1">
      <c r="A43" s="3" t="s">
        <v>55</v>
      </c>
    </row>
    <row r="44" spans="1:6" ht="12.75">
      <c r="B44" s="48" t="s">
        <v>56</v>
      </c>
      <c r="C44" s="49">
        <v>814.36</v>
      </c>
      <c r="D44" s="74"/>
      <c r="E44" s="50" t="s">
        <v>56</v>
      </c>
      <c r="F44" s="51">
        <v>814.36</v>
      </c>
    </row>
    <row r="45" spans="1:6" ht="13" thickBot="1">
      <c r="B45" s="52" t="s">
        <v>57</v>
      </c>
      <c r="C45" s="53">
        <v>1677.63</v>
      </c>
      <c r="D45" s="75"/>
      <c r="E45" s="54" t="s">
        <v>57</v>
      </c>
      <c r="F45" s="55">
        <v>1677.63</v>
      </c>
    </row>
    <row r="46" spans="1:6" ht="12" thickBot="1">
      <c r="A46" s="3" t="s">
        <v>58</v>
      </c>
    </row>
    <row r="47" spans="1:6" ht="12.75">
      <c r="B47" s="48" t="s">
        <v>56</v>
      </c>
      <c r="C47" s="49">
        <f>C38-C44</f>
        <v>140.18999999999994</v>
      </c>
      <c r="D47" s="74"/>
      <c r="E47" s="50" t="s">
        <v>56</v>
      </c>
      <c r="F47" s="51">
        <f>F38-F44</f>
        <v>87.75</v>
      </c>
    </row>
    <row r="48" spans="1:6" ht="13" thickBot="1">
      <c r="B48" s="52" t="s">
        <v>57</v>
      </c>
      <c r="C48" s="53">
        <f>C39-C45</f>
        <v>288.81999999999994</v>
      </c>
      <c r="D48" s="75"/>
      <c r="E48" s="54" t="s">
        <v>57</v>
      </c>
      <c r="F48" s="55">
        <f>F39-F45</f>
        <v>180.78999999999996</v>
      </c>
    </row>
    <row r="50" spans="1:7" ht="13">
      <c r="A50" s="56" t="s">
        <v>59</v>
      </c>
      <c r="B50" s="57"/>
      <c r="C50" s="58" t="s">
        <v>60</v>
      </c>
      <c r="D50" s="59"/>
      <c r="F50" s="58" t="s">
        <v>61</v>
      </c>
      <c r="G50" s="60"/>
    </row>
    <row r="51" spans="1:7" s="62" customFormat="1" ht="11">
      <c r="A51" s="61"/>
      <c r="C51" s="63"/>
      <c r="D51" s="63"/>
      <c r="F51" s="63"/>
      <c r="G51" s="64"/>
    </row>
    <row r="52" spans="1:7" ht="12.75">
      <c r="A52" s="65"/>
      <c r="B52" s="66"/>
      <c r="C52" s="58" t="s">
        <v>66</v>
      </c>
      <c r="D52" s="67"/>
      <c r="F52" s="58" t="s">
        <v>62</v>
      </c>
      <c r="G52" s="60"/>
    </row>
    <row r="53" spans="1:7" ht="12.75">
      <c r="A53" s="65"/>
      <c r="B53" s="66"/>
      <c r="C53" s="65"/>
      <c r="D53" s="66"/>
      <c r="E53" s="65"/>
      <c r="F53" s="66"/>
      <c r="G53" s="65"/>
    </row>
    <row r="54" spans="1:7" ht="12.75">
      <c r="A54" s="131" t="s">
        <v>63</v>
      </c>
      <c r="B54" s="132"/>
      <c r="C54" s="132"/>
      <c r="D54" s="132"/>
      <c r="E54" s="132"/>
      <c r="F54" s="132"/>
      <c r="G54" s="132"/>
    </row>
    <row r="55" spans="1:7" ht="12.75">
      <c r="A55" s="70"/>
      <c r="B55" s="71"/>
      <c r="C55" s="71"/>
      <c r="D55" s="71"/>
      <c r="E55" s="71"/>
      <c r="F55" s="71"/>
      <c r="G55" s="71"/>
    </row>
    <row r="56" spans="1:7" ht="12.75">
      <c r="A56" s="70"/>
      <c r="B56" s="71"/>
      <c r="C56" s="71"/>
      <c r="D56" s="71"/>
      <c r="E56" s="71"/>
      <c r="F56" s="71"/>
      <c r="G56" s="71"/>
    </row>
    <row r="57" spans="1:7" ht="16" thickBot="1">
      <c r="A57" s="68" t="s">
        <v>64</v>
      </c>
      <c r="B57" s="69"/>
      <c r="C57" s="69"/>
      <c r="E57" s="68" t="s">
        <v>65</v>
      </c>
      <c r="F57" s="69"/>
      <c r="G57" s="69"/>
    </row>
  </sheetData>
  <mergeCells count="34">
    <mergeCell ref="A54:G54"/>
    <mergeCell ref="B34:C34"/>
    <mergeCell ref="E34:F34"/>
    <mergeCell ref="B35:C35"/>
    <mergeCell ref="E35:F35"/>
    <mergeCell ref="E37:F37"/>
    <mergeCell ref="B41:C41"/>
    <mergeCell ref="E41:F41"/>
    <mergeCell ref="B31:C31"/>
    <mergeCell ref="E31:F31"/>
    <mergeCell ref="B33:C33"/>
    <mergeCell ref="E33:F33"/>
    <mergeCell ref="B42:C42"/>
    <mergeCell ref="E42:F42"/>
    <mergeCell ref="B25:C25"/>
    <mergeCell ref="E25:F25"/>
    <mergeCell ref="B27:C27"/>
    <mergeCell ref="E27:F27"/>
    <mergeCell ref="B29:C29"/>
    <mergeCell ref="E29:F29"/>
    <mergeCell ref="I13:L13"/>
    <mergeCell ref="B16:C16"/>
    <mergeCell ref="E16:F16"/>
    <mergeCell ref="B21:C21"/>
    <mergeCell ref="E21:F21"/>
    <mergeCell ref="B18:C18"/>
    <mergeCell ref="A7:B7"/>
    <mergeCell ref="C7:F7"/>
    <mergeCell ref="B9:C9"/>
    <mergeCell ref="E9:F9"/>
    <mergeCell ref="B10:C10"/>
    <mergeCell ref="E10:F10"/>
    <mergeCell ref="B13:C13"/>
    <mergeCell ref="E13:F13"/>
  </mergeCells>
  <phoneticPr fontId="4" type="noConversion"/>
  <pageMargins left="1" right="0.2" top="0.75" bottom="0.2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7:L71"/>
  <sheetViews>
    <sheetView zoomScale="150" workbookViewId="0">
      <selection activeCell="H43" sqref="H43"/>
    </sheetView>
  </sheetViews>
  <sheetFormatPr baseColWidth="10" defaultColWidth="9.1640625" defaultRowHeight="10"/>
  <cols>
    <col min="1" max="1" width="26.83203125" style="1" customWidth="1"/>
    <col min="2" max="3" width="15" style="1" customWidth="1"/>
    <col min="4" max="4" width="3.33203125" style="1" bestFit="1" customWidth="1"/>
    <col min="5" max="6" width="15" style="1" customWidth="1"/>
    <col min="7" max="16384" width="9.1640625" style="1"/>
  </cols>
  <sheetData>
    <row r="7" spans="1:12" ht="15">
      <c r="A7" s="111" t="s">
        <v>6</v>
      </c>
      <c r="B7" s="112"/>
      <c r="C7" s="113" t="s">
        <v>7</v>
      </c>
      <c r="D7" s="113"/>
      <c r="E7" s="113"/>
      <c r="F7" s="113"/>
    </row>
    <row r="8" spans="1:12" ht="16" thickBot="1">
      <c r="A8" s="2" t="s">
        <v>8</v>
      </c>
      <c r="B8" s="3"/>
      <c r="C8" s="3"/>
      <c r="D8" s="3"/>
    </row>
    <row r="9" spans="1:12" ht="11">
      <c r="A9" s="4"/>
      <c r="B9" s="114" t="s">
        <v>9</v>
      </c>
      <c r="C9" s="115"/>
      <c r="D9" s="5"/>
      <c r="E9" s="116" t="s">
        <v>10</v>
      </c>
      <c r="F9" s="117"/>
    </row>
    <row r="10" spans="1:12" ht="12" customHeight="1">
      <c r="A10" s="4"/>
      <c r="B10" s="118" t="s">
        <v>3</v>
      </c>
      <c r="C10" s="119"/>
      <c r="D10" s="6"/>
      <c r="E10" s="120" t="s">
        <v>4</v>
      </c>
      <c r="F10" s="121"/>
    </row>
    <row r="11" spans="1:12" ht="11" hidden="1">
      <c r="A11" s="7"/>
      <c r="B11" s="8" t="s">
        <v>13</v>
      </c>
      <c r="C11" s="9" t="s">
        <v>14</v>
      </c>
      <c r="D11" s="10"/>
      <c r="E11" s="78" t="s">
        <v>13</v>
      </c>
      <c r="F11" s="79" t="s">
        <v>14</v>
      </c>
    </row>
    <row r="12" spans="1:12" ht="12" hidden="1" thickBot="1">
      <c r="A12" s="7"/>
      <c r="B12" s="11"/>
      <c r="C12" s="12"/>
      <c r="D12" s="13"/>
      <c r="E12" s="80"/>
      <c r="F12" s="81"/>
    </row>
    <row r="13" spans="1:12" ht="13" hidden="1">
      <c r="A13" s="14" t="s">
        <v>15</v>
      </c>
      <c r="B13" s="122" t="s">
        <v>16</v>
      </c>
      <c r="C13" s="123"/>
      <c r="D13" s="15"/>
      <c r="E13" s="124" t="s">
        <v>16</v>
      </c>
      <c r="F13" s="125"/>
      <c r="I13" s="113"/>
      <c r="J13" s="113"/>
      <c r="K13" s="113"/>
      <c r="L13" s="113"/>
    </row>
    <row r="14" spans="1:12" ht="11" hidden="1">
      <c r="A14" s="16" t="s">
        <v>17</v>
      </c>
      <c r="B14" s="17" t="s">
        <v>18</v>
      </c>
      <c r="C14" s="18" t="s">
        <v>19</v>
      </c>
      <c r="D14" s="19"/>
      <c r="E14" s="76" t="s">
        <v>20</v>
      </c>
      <c r="F14" s="77" t="s">
        <v>21</v>
      </c>
    </row>
    <row r="15" spans="1:12" ht="11" hidden="1">
      <c r="A15" s="16" t="s">
        <v>22</v>
      </c>
      <c r="B15" s="17" t="s">
        <v>19</v>
      </c>
      <c r="C15" s="18" t="s">
        <v>23</v>
      </c>
      <c r="D15" s="19"/>
      <c r="E15" s="76" t="s">
        <v>24</v>
      </c>
      <c r="F15" s="77" t="s">
        <v>25</v>
      </c>
    </row>
    <row r="16" spans="1:12" ht="11" hidden="1">
      <c r="A16" s="20" t="s">
        <v>26</v>
      </c>
      <c r="B16" s="109"/>
      <c r="C16" s="110"/>
      <c r="D16" s="21"/>
      <c r="E16" s="109"/>
      <c r="F16" s="110"/>
    </row>
    <row r="17" spans="1:6" ht="22" hidden="1">
      <c r="A17" s="16" t="s">
        <v>27</v>
      </c>
      <c r="B17" s="22">
        <v>1</v>
      </c>
      <c r="C17" s="23">
        <v>1</v>
      </c>
      <c r="D17" s="24"/>
      <c r="E17" s="82">
        <v>1</v>
      </c>
      <c r="F17" s="83">
        <v>1</v>
      </c>
    </row>
    <row r="18" spans="1:6" ht="11" hidden="1">
      <c r="A18" s="20" t="s">
        <v>28</v>
      </c>
      <c r="B18" s="109"/>
      <c r="C18" s="110"/>
      <c r="D18" s="21"/>
      <c r="E18" s="25"/>
      <c r="F18" s="26"/>
    </row>
    <row r="19" spans="1:6" ht="22" hidden="1">
      <c r="A19" s="16" t="s">
        <v>29</v>
      </c>
      <c r="B19" s="17" t="s">
        <v>30</v>
      </c>
      <c r="C19" s="18" t="s">
        <v>31</v>
      </c>
      <c r="D19" s="19"/>
      <c r="E19" s="76" t="s">
        <v>30</v>
      </c>
      <c r="F19" s="77" t="s">
        <v>31</v>
      </c>
    </row>
    <row r="20" spans="1:6" ht="20" hidden="1">
      <c r="A20" s="16" t="s">
        <v>32</v>
      </c>
      <c r="B20" s="17" t="s">
        <v>30</v>
      </c>
      <c r="C20" s="18" t="s">
        <v>31</v>
      </c>
      <c r="D20" s="19"/>
      <c r="E20" s="76" t="s">
        <v>30</v>
      </c>
      <c r="F20" s="77" t="s">
        <v>31</v>
      </c>
    </row>
    <row r="21" spans="1:6" ht="11" hidden="1">
      <c r="A21" s="27" t="s">
        <v>33</v>
      </c>
      <c r="B21" s="109"/>
      <c r="C21" s="110"/>
      <c r="D21" s="21"/>
      <c r="E21" s="109"/>
      <c r="F21" s="110"/>
    </row>
    <row r="22" spans="1:6" ht="22" hidden="1">
      <c r="A22" s="28" t="s">
        <v>34</v>
      </c>
      <c r="B22" s="17" t="s">
        <v>30</v>
      </c>
      <c r="C22" s="18" t="s">
        <v>31</v>
      </c>
      <c r="D22" s="19"/>
      <c r="E22" s="76" t="s">
        <v>30</v>
      </c>
      <c r="F22" s="77" t="s">
        <v>31</v>
      </c>
    </row>
    <row r="23" spans="1:6" ht="20" hidden="1">
      <c r="A23" s="28" t="s">
        <v>35</v>
      </c>
      <c r="B23" s="17" t="s">
        <v>30</v>
      </c>
      <c r="C23" s="18" t="s">
        <v>31</v>
      </c>
      <c r="D23" s="19"/>
      <c r="E23" s="76" t="s">
        <v>30</v>
      </c>
      <c r="F23" s="77" t="s">
        <v>31</v>
      </c>
    </row>
    <row r="24" spans="1:6" ht="20" hidden="1">
      <c r="A24" s="28" t="s">
        <v>36</v>
      </c>
      <c r="B24" s="17" t="s">
        <v>30</v>
      </c>
      <c r="C24" s="18" t="s">
        <v>31</v>
      </c>
      <c r="D24" s="19"/>
      <c r="E24" s="76" t="s">
        <v>30</v>
      </c>
      <c r="F24" s="77" t="s">
        <v>31</v>
      </c>
    </row>
    <row r="25" spans="1:6" ht="11" hidden="1">
      <c r="A25" s="27" t="s">
        <v>37</v>
      </c>
      <c r="B25" s="109"/>
      <c r="C25" s="110"/>
      <c r="D25" s="21"/>
      <c r="E25" s="109"/>
      <c r="F25" s="110"/>
    </row>
    <row r="26" spans="1:6" ht="23" hidden="1" thickBot="1">
      <c r="A26" s="29" t="s">
        <v>29</v>
      </c>
      <c r="B26" s="30" t="s">
        <v>30</v>
      </c>
      <c r="C26" s="31" t="s">
        <v>31</v>
      </c>
      <c r="D26" s="32"/>
      <c r="E26" s="76" t="s">
        <v>30</v>
      </c>
      <c r="F26" s="77" t="s">
        <v>31</v>
      </c>
    </row>
    <row r="27" spans="1:6" ht="11" hidden="1">
      <c r="A27" s="33" t="s">
        <v>38</v>
      </c>
      <c r="B27" s="126"/>
      <c r="C27" s="127"/>
      <c r="D27" s="34"/>
      <c r="E27" s="126"/>
      <c r="F27" s="127"/>
    </row>
    <row r="28" spans="1:6" ht="20" hidden="1">
      <c r="A28" s="16" t="s">
        <v>39</v>
      </c>
      <c r="B28" s="17" t="s">
        <v>30</v>
      </c>
      <c r="C28" s="18" t="s">
        <v>31</v>
      </c>
      <c r="D28" s="19"/>
      <c r="E28" s="76" t="s">
        <v>30</v>
      </c>
      <c r="F28" s="77" t="s">
        <v>31</v>
      </c>
    </row>
    <row r="29" spans="1:6" ht="11" hidden="1">
      <c r="A29" s="27" t="s">
        <v>40</v>
      </c>
      <c r="B29" s="109"/>
      <c r="C29" s="110"/>
      <c r="D29" s="21"/>
      <c r="E29" s="109"/>
      <c r="F29" s="110"/>
    </row>
    <row r="30" spans="1:6" ht="22" hidden="1">
      <c r="A30" s="28" t="s">
        <v>41</v>
      </c>
      <c r="B30" s="17" t="s">
        <v>30</v>
      </c>
      <c r="C30" s="18" t="s">
        <v>31</v>
      </c>
      <c r="D30" s="19"/>
      <c r="E30" s="76" t="s">
        <v>30</v>
      </c>
      <c r="F30" s="77" t="s">
        <v>31</v>
      </c>
    </row>
    <row r="31" spans="1:6" ht="11" hidden="1">
      <c r="A31" s="27" t="s">
        <v>42</v>
      </c>
      <c r="B31" s="109"/>
      <c r="C31" s="110"/>
      <c r="D31" s="21"/>
      <c r="E31" s="109"/>
      <c r="F31" s="110"/>
    </row>
    <row r="32" spans="1:6" ht="11" hidden="1">
      <c r="A32" s="16" t="s">
        <v>43</v>
      </c>
      <c r="B32" s="17"/>
      <c r="C32" s="18"/>
      <c r="D32" s="19"/>
      <c r="E32" s="76"/>
      <c r="F32" s="77"/>
    </row>
    <row r="33" spans="1:6" ht="11" hidden="1">
      <c r="A33" s="16" t="s">
        <v>44</v>
      </c>
      <c r="B33" s="122">
        <v>20</v>
      </c>
      <c r="C33" s="123"/>
      <c r="D33" s="15"/>
      <c r="E33" s="124">
        <v>20</v>
      </c>
      <c r="F33" s="125"/>
    </row>
    <row r="34" spans="1:6" ht="11" hidden="1">
      <c r="A34" s="16" t="s">
        <v>45</v>
      </c>
      <c r="B34" s="122">
        <v>45</v>
      </c>
      <c r="C34" s="123"/>
      <c r="D34" s="15"/>
      <c r="E34" s="124">
        <v>45</v>
      </c>
      <c r="F34" s="125"/>
    </row>
    <row r="35" spans="1:6" ht="11" hidden="1">
      <c r="A35" s="16" t="s">
        <v>46</v>
      </c>
      <c r="B35" s="122">
        <v>90</v>
      </c>
      <c r="C35" s="123"/>
      <c r="D35" s="15"/>
      <c r="E35" s="124">
        <v>90</v>
      </c>
      <c r="F35" s="125"/>
    </row>
    <row r="36" spans="1:6" hidden="1">
      <c r="A36" s="35" t="s">
        <v>47</v>
      </c>
      <c r="B36" s="17"/>
      <c r="C36" s="18"/>
      <c r="D36" s="19"/>
      <c r="E36" s="76"/>
      <c r="F36" s="77"/>
    </row>
    <row r="37" spans="1:6" ht="11">
      <c r="A37" s="36" t="s">
        <v>48</v>
      </c>
      <c r="B37" s="37" t="s">
        <v>49</v>
      </c>
      <c r="C37" s="38" t="s">
        <v>50</v>
      </c>
      <c r="D37" s="39"/>
      <c r="E37" s="133"/>
      <c r="F37" s="134"/>
    </row>
    <row r="38" spans="1:6" ht="11">
      <c r="A38" s="28" t="s">
        <v>51</v>
      </c>
      <c r="B38" s="40"/>
      <c r="C38" s="41">
        <v>954.55</v>
      </c>
      <c r="D38" s="42"/>
      <c r="E38" s="84"/>
      <c r="F38" s="85">
        <v>902.11</v>
      </c>
    </row>
    <row r="39" spans="1:6" ht="12" thickBot="1">
      <c r="A39" s="29" t="s">
        <v>52</v>
      </c>
      <c r="B39" s="43"/>
      <c r="C39" s="44">
        <v>1966.45</v>
      </c>
      <c r="D39" s="45"/>
      <c r="E39" s="86"/>
      <c r="F39" s="87">
        <v>1858.42</v>
      </c>
    </row>
    <row r="40" spans="1:6" ht="12" hidden="1" thickBot="1">
      <c r="A40" s="46"/>
      <c r="B40" s="47"/>
      <c r="C40" s="47"/>
      <c r="D40" s="47"/>
      <c r="E40" s="47"/>
      <c r="F40" s="47"/>
    </row>
    <row r="41" spans="1:6" ht="49.5" hidden="1" customHeight="1" thickBot="1">
      <c r="B41" s="128" t="s">
        <v>53</v>
      </c>
      <c r="C41" s="129"/>
      <c r="D41" s="72"/>
      <c r="E41" s="128" t="s">
        <v>53</v>
      </c>
      <c r="F41" s="130"/>
    </row>
    <row r="42" spans="1:6" ht="27.75" hidden="1" customHeight="1" thickBot="1">
      <c r="B42" s="128" t="s">
        <v>54</v>
      </c>
      <c r="C42" s="129"/>
      <c r="D42" s="73"/>
      <c r="E42" s="128" t="s">
        <v>54</v>
      </c>
      <c r="F42" s="130"/>
    </row>
    <row r="43" spans="1:6" ht="27.75" customHeight="1">
      <c r="B43" s="104"/>
      <c r="C43" s="104"/>
      <c r="D43" s="89"/>
      <c r="E43" s="104"/>
      <c r="F43" s="104"/>
    </row>
    <row r="44" spans="1:6" ht="12" thickBot="1">
      <c r="A44" s="3" t="s">
        <v>55</v>
      </c>
    </row>
    <row r="45" spans="1:6" ht="12.75">
      <c r="B45" s="48" t="s">
        <v>56</v>
      </c>
      <c r="C45" s="49">
        <v>814.36</v>
      </c>
      <c r="D45" s="74"/>
      <c r="E45" s="50" t="s">
        <v>56</v>
      </c>
      <c r="F45" s="51">
        <v>814.36</v>
      </c>
    </row>
    <row r="46" spans="1:6" ht="13" thickBot="1">
      <c r="B46" s="52" t="s">
        <v>57</v>
      </c>
      <c r="C46" s="53">
        <v>1677.63</v>
      </c>
      <c r="D46" s="75"/>
      <c r="E46" s="54" t="s">
        <v>57</v>
      </c>
      <c r="F46" s="55">
        <v>1677.63</v>
      </c>
    </row>
    <row r="47" spans="1:6" ht="12" thickBot="1">
      <c r="A47" s="3" t="s">
        <v>58</v>
      </c>
    </row>
    <row r="48" spans="1:6" ht="12.75">
      <c r="B48" s="48" t="s">
        <v>56</v>
      </c>
      <c r="C48" s="49">
        <f>C38-C45</f>
        <v>140.18999999999994</v>
      </c>
      <c r="D48" s="74"/>
      <c r="E48" s="50" t="s">
        <v>56</v>
      </c>
      <c r="F48" s="51">
        <f>F38-F45</f>
        <v>87.75</v>
      </c>
    </row>
    <row r="49" spans="1:7" ht="13" thickBot="1">
      <c r="B49" s="52" t="s">
        <v>57</v>
      </c>
      <c r="C49" s="53">
        <f>C39-C46</f>
        <v>288.81999999999994</v>
      </c>
      <c r="D49" s="75"/>
      <c r="E49" s="54" t="s">
        <v>57</v>
      </c>
      <c r="F49" s="55">
        <f>F39-F46</f>
        <v>180.78999999999996</v>
      </c>
    </row>
    <row r="51" spans="1:7" ht="14" thickBot="1">
      <c r="A51" s="56" t="s">
        <v>67</v>
      </c>
      <c r="B51" s="57"/>
      <c r="C51" s="58"/>
      <c r="D51" s="59"/>
      <c r="F51" s="58"/>
      <c r="G51" s="60"/>
    </row>
    <row r="52" spans="1:7" s="62" customFormat="1" ht="12.75">
      <c r="A52" s="61"/>
      <c r="B52" s="48" t="s">
        <v>56</v>
      </c>
      <c r="C52" s="92">
        <v>1</v>
      </c>
      <c r="D52" s="74"/>
      <c r="E52" s="48" t="s">
        <v>56</v>
      </c>
      <c r="F52" s="95">
        <v>8</v>
      </c>
      <c r="G52" s="64"/>
    </row>
    <row r="53" spans="1:7" s="62" customFormat="1" ht="12.75">
      <c r="A53" s="61"/>
      <c r="B53" s="90" t="s">
        <v>68</v>
      </c>
      <c r="C53" s="93">
        <v>2</v>
      </c>
      <c r="D53" s="91"/>
      <c r="E53" s="90" t="s">
        <v>68</v>
      </c>
      <c r="F53" s="96">
        <v>1</v>
      </c>
      <c r="G53" s="64"/>
    </row>
    <row r="54" spans="1:7" s="62" customFormat="1" ht="12.75">
      <c r="A54" s="61"/>
      <c r="B54" s="90" t="s">
        <v>57</v>
      </c>
      <c r="C54" s="93">
        <v>10</v>
      </c>
      <c r="D54" s="91"/>
      <c r="E54" s="90" t="s">
        <v>57</v>
      </c>
      <c r="F54" s="96">
        <v>16</v>
      </c>
      <c r="G54" s="64"/>
    </row>
    <row r="55" spans="1:7" ht="13" thickBot="1">
      <c r="A55" s="65"/>
      <c r="B55" s="52" t="s">
        <v>69</v>
      </c>
      <c r="C55" s="94">
        <v>0</v>
      </c>
      <c r="D55" s="75"/>
      <c r="E55" s="52" t="s">
        <v>69</v>
      </c>
      <c r="F55" s="97">
        <v>0</v>
      </c>
      <c r="G55" s="60"/>
    </row>
    <row r="56" spans="1:7" ht="13" thickBot="1">
      <c r="A56" s="3" t="s">
        <v>0</v>
      </c>
      <c r="B56" s="66"/>
      <c r="C56" s="65"/>
      <c r="D56" s="66"/>
      <c r="E56" s="106" t="s">
        <v>1</v>
      </c>
      <c r="F56" s="107">
        <f>C52+C53+C54+C55+F52+F53+F54+F55</f>
        <v>38</v>
      </c>
      <c r="G56" s="65"/>
    </row>
    <row r="57" spans="1:7" ht="12.75">
      <c r="A57" s="70"/>
      <c r="B57" s="48" t="s">
        <v>56</v>
      </c>
      <c r="C57" s="98">
        <f>(C52*C38)*12</f>
        <v>11454.599999999999</v>
      </c>
      <c r="D57" s="74"/>
      <c r="E57" s="48" t="s">
        <v>56</v>
      </c>
      <c r="F57" s="101">
        <f>(F52*F38)*12</f>
        <v>86602.559999999998</v>
      </c>
      <c r="G57" s="71"/>
    </row>
    <row r="58" spans="1:7" ht="12.75">
      <c r="A58" s="70"/>
      <c r="B58" s="90" t="s">
        <v>68</v>
      </c>
      <c r="C58" s="99">
        <f>(C38*C53)*12</f>
        <v>22909.199999999997</v>
      </c>
      <c r="D58" s="91"/>
      <c r="E58" s="90" t="s">
        <v>68</v>
      </c>
      <c r="F58" s="102">
        <f>(F38*F53)*12</f>
        <v>10825.32</v>
      </c>
      <c r="G58" s="71"/>
    </row>
    <row r="59" spans="1:7" ht="15">
      <c r="A59" s="68"/>
      <c r="B59" s="90" t="s">
        <v>57</v>
      </c>
      <c r="C59" s="99">
        <f>(C54*C39)*12</f>
        <v>235974</v>
      </c>
      <c r="D59" s="91"/>
      <c r="E59" s="90" t="s">
        <v>57</v>
      </c>
      <c r="F59" s="102">
        <f>(F39*F54)*12</f>
        <v>356816.64000000001</v>
      </c>
      <c r="G59" s="88"/>
    </row>
    <row r="60" spans="1:7" ht="13" thickBot="1">
      <c r="B60" s="52" t="s">
        <v>69</v>
      </c>
      <c r="C60" s="100">
        <f>(C39*C55)*12</f>
        <v>0</v>
      </c>
      <c r="D60" s="75"/>
      <c r="E60" s="52" t="s">
        <v>69</v>
      </c>
      <c r="F60" s="103">
        <f>(F39*F55)*12</f>
        <v>0</v>
      </c>
    </row>
    <row r="61" spans="1:7" ht="12" thickBot="1">
      <c r="A61" s="3" t="s">
        <v>2</v>
      </c>
      <c r="E61" s="106" t="s">
        <v>1</v>
      </c>
      <c r="F61" s="108">
        <f>C57+C58+C59+C60+F57+F58+F59+F60</f>
        <v>724582.32000000007</v>
      </c>
      <c r="G61" s="105"/>
    </row>
    <row r="62" spans="1:7" ht="12.75">
      <c r="A62" s="70"/>
      <c r="B62" s="48" t="s">
        <v>56</v>
      </c>
      <c r="C62" s="98">
        <f>(C45*C52)*12</f>
        <v>9772.32</v>
      </c>
      <c r="D62" s="74"/>
      <c r="E62" s="48" t="s">
        <v>56</v>
      </c>
      <c r="F62" s="101">
        <f>(F52*F45)*12</f>
        <v>78178.559999999998</v>
      </c>
    </row>
    <row r="63" spans="1:7" ht="12.75">
      <c r="A63" s="70"/>
      <c r="B63" s="90" t="s">
        <v>68</v>
      </c>
      <c r="C63" s="99">
        <f>(C44*C59)*12</f>
        <v>0</v>
      </c>
      <c r="D63" s="91"/>
      <c r="E63" s="90" t="s">
        <v>68</v>
      </c>
      <c r="F63" s="102">
        <f>(F44*F59)*12</f>
        <v>0</v>
      </c>
    </row>
    <row r="64" spans="1:7" ht="15">
      <c r="A64" s="68"/>
      <c r="B64" s="90" t="s">
        <v>57</v>
      </c>
      <c r="C64" s="99">
        <f>(C46*C54)*12</f>
        <v>201315.60000000003</v>
      </c>
      <c r="D64" s="91"/>
      <c r="E64" s="90" t="s">
        <v>57</v>
      </c>
      <c r="F64" s="102">
        <f>F46*F54*12</f>
        <v>322104.96000000002</v>
      </c>
    </row>
    <row r="65" spans="1:6" ht="13" thickBot="1">
      <c r="B65" s="52" t="s">
        <v>69</v>
      </c>
      <c r="C65" s="100">
        <f>(C45*C61)*12</f>
        <v>0</v>
      </c>
      <c r="D65" s="75"/>
      <c r="E65" s="52" t="s">
        <v>69</v>
      </c>
      <c r="F65" s="103">
        <v>0</v>
      </c>
    </row>
    <row r="66" spans="1:6" ht="12" thickBot="1">
      <c r="A66" s="3" t="s">
        <v>5</v>
      </c>
      <c r="E66" s="106" t="s">
        <v>1</v>
      </c>
      <c r="F66" s="108">
        <f>C62+C63+C64+C65+F62+F63+F64+F65</f>
        <v>611371.44000000006</v>
      </c>
    </row>
    <row r="67" spans="1:6" ht="12.75">
      <c r="A67" s="70"/>
      <c r="B67" s="48" t="s">
        <v>56</v>
      </c>
      <c r="C67" s="98">
        <f>C48*C52*12</f>
        <v>1682.2799999999993</v>
      </c>
      <c r="D67" s="74"/>
      <c r="E67" s="48" t="s">
        <v>56</v>
      </c>
      <c r="F67" s="101">
        <f>F48*F52*12</f>
        <v>8424</v>
      </c>
    </row>
    <row r="68" spans="1:6" ht="12.75">
      <c r="A68" s="70"/>
      <c r="B68" s="90" t="s">
        <v>68</v>
      </c>
      <c r="C68" s="99">
        <f>C38*C53*12</f>
        <v>22909.199999999997</v>
      </c>
      <c r="D68" s="91"/>
      <c r="E68" s="90" t="s">
        <v>68</v>
      </c>
      <c r="F68" s="102">
        <f>F38*F53*12</f>
        <v>10825.32</v>
      </c>
    </row>
    <row r="69" spans="1:6" ht="15">
      <c r="A69" s="68"/>
      <c r="B69" s="90" t="s">
        <v>57</v>
      </c>
      <c r="C69" s="99">
        <f>C49*C54*12</f>
        <v>34658.399999999994</v>
      </c>
      <c r="D69" s="91"/>
      <c r="E69" s="90" t="s">
        <v>57</v>
      </c>
      <c r="F69" s="102">
        <f>F49*F54*12</f>
        <v>34711.679999999993</v>
      </c>
    </row>
    <row r="70" spans="1:6" ht="13" thickBot="1">
      <c r="B70" s="52" t="s">
        <v>69</v>
      </c>
      <c r="C70" s="100">
        <f>C46*C55*12</f>
        <v>0</v>
      </c>
      <c r="D70" s="75"/>
      <c r="E70" s="52" t="s">
        <v>69</v>
      </c>
      <c r="F70" s="103">
        <f>F39*F55*12</f>
        <v>0</v>
      </c>
    </row>
    <row r="71" spans="1:6">
      <c r="E71" s="106" t="s">
        <v>1</v>
      </c>
      <c r="F71" s="108">
        <f>C67+C68+C69+C70+F67+F68+F69+F70</f>
        <v>113210.87999999998</v>
      </c>
    </row>
  </sheetData>
  <mergeCells count="33">
    <mergeCell ref="B18:C18"/>
    <mergeCell ref="A7:B7"/>
    <mergeCell ref="C7:F7"/>
    <mergeCell ref="B9:C9"/>
    <mergeCell ref="E9:F9"/>
    <mergeCell ref="B10:C10"/>
    <mergeCell ref="E10:F10"/>
    <mergeCell ref="B13:C13"/>
    <mergeCell ref="E13:F13"/>
    <mergeCell ref="I13:L13"/>
    <mergeCell ref="B16:C16"/>
    <mergeCell ref="E16:F16"/>
    <mergeCell ref="B21:C21"/>
    <mergeCell ref="E21:F21"/>
    <mergeCell ref="B25:C25"/>
    <mergeCell ref="E25:F25"/>
    <mergeCell ref="B27:C27"/>
    <mergeCell ref="E27:F27"/>
    <mergeCell ref="B29:C29"/>
    <mergeCell ref="E29:F29"/>
    <mergeCell ref="B31:C31"/>
    <mergeCell ref="E31:F31"/>
    <mergeCell ref="B33:C33"/>
    <mergeCell ref="E33:F33"/>
    <mergeCell ref="B42:C42"/>
    <mergeCell ref="E42:F42"/>
    <mergeCell ref="B34:C34"/>
    <mergeCell ref="E34:F34"/>
    <mergeCell ref="B35:C35"/>
    <mergeCell ref="E35:F35"/>
    <mergeCell ref="E37:F37"/>
    <mergeCell ref="B41:C41"/>
    <mergeCell ref="E41:F41"/>
  </mergeCells>
  <phoneticPr fontId="4" type="noConversion"/>
  <pageMargins left="0.7" right="0.7" top="0.75" bottom="0.75" header="0.3" footer="0.3"/>
  <pageSetup scale="94" orientation="portrait" horizontalDpi="1200" verticalDpi="12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33E6D4FPPFNA-1977525168-42</_dlc_DocId>
    <_dlc_DocIdUrl xmlns="bb65cc95-6d4e-4879-a879-9838761499af">
      <Url>https://doa.wi.gov/_layouts/15/DocIdRedir.aspx?ID=33E6D4FPPFNA-1977525168-42</Url>
      <Description>33E6D4FPPFNA-1977525168-42</Description>
    </_dlc_DocIdUrl>
    <Update xmlns="430ccf61-7fd4-4f02-9e46-4206f6bb0ea6">true</Up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4D893-7A6F-417C-AA9B-1A4DF2C7B020}"/>
</file>

<file path=customXml/itemProps2.xml><?xml version="1.0" encoding="utf-8"?>
<ds:datastoreItem xmlns:ds="http://schemas.openxmlformats.org/officeDocument/2006/customXml" ds:itemID="{D09558FE-D771-4709-A58D-9D6742C13F5C}"/>
</file>

<file path=customXml/itemProps3.xml><?xml version="1.0" encoding="utf-8"?>
<ds:datastoreItem xmlns:ds="http://schemas.openxmlformats.org/officeDocument/2006/customXml" ds:itemID="{FD63ABFB-1941-4623-B54B-B001DD01AFED}"/>
</file>

<file path=customXml/itemProps4.xml><?xml version="1.0" encoding="utf-8"?>
<ds:datastoreItem xmlns:ds="http://schemas.openxmlformats.org/officeDocument/2006/customXml" ds:itemID="{5C654428-E448-4D79-8DE4-B3E94226D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Rates</vt:lpstr>
      <vt:lpstr>Final Calculation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Chetek-Weyerhaeuser</dc:title>
  <dc:creator>Erik Kass</dc:creator>
  <cp:lastModifiedBy>Leslie Seeger</cp:lastModifiedBy>
  <cp:lastPrinted>2017-06-06T22:25:30Z</cp:lastPrinted>
  <dcterms:created xsi:type="dcterms:W3CDTF">2017-05-08T20:29:43Z</dcterms:created>
  <dcterms:modified xsi:type="dcterms:W3CDTF">2017-06-06T22:36:43Z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5236bc36-6e42-4f57-a97e-58ccbd735fd7</vt:lpwstr>
  </property>
  <property fmtid="{D5CDD505-2E9C-101B-9397-08002B2CF9AE}" pid="3" name="ContentTypeId">
    <vt:lpwstr>0x01010015323B83EF4D244FBE6EC8AF00870425</vt:lpwstr>
  </property>
</Properties>
</file>