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curement\CAPS Section\CAPS Masters and Forms\Templates\RFB &amp; RFP\"/>
    </mc:Choice>
  </mc:AlternateContent>
  <xr:revisionPtr revIDLastSave="0" documentId="13_ncr:1_{E357DC6D-3EC0-4594-9FBC-603AA5AF2260}" xr6:coauthVersionLast="47" xr6:coauthVersionMax="47" xr10:uidLastSave="{00000000-0000-0000-0000-000000000000}"/>
  <bookViews>
    <workbookView xWindow="-110" yWindow="-110" windowWidth="19420" windowHeight="10420" xr2:uid="{F3887608-FF5E-4142-9833-C05F4833A8AE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7" i="1" l="1"/>
  <c r="E10" i="1" s="1"/>
  <c r="E11" i="1" s="1"/>
  <c r="E12" i="1" s="1"/>
  <c r="E14" i="1" l="1"/>
  <c r="E15" i="1" s="1"/>
  <c r="E16" i="1" s="1"/>
  <c r="E18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4" i="1" l="1"/>
  <c r="E35" i="1" s="1"/>
  <c r="E36" i="1" s="1"/>
  <c r="E37" i="1" s="1"/>
  <c r="E38" i="1" s="1"/>
  <c r="E40" i="1" s="1"/>
  <c r="E41" i="1" l="1"/>
  <c r="E46" i="1" s="1"/>
  <c r="E47" i="1" s="1"/>
  <c r="E49" i="1" s="1"/>
  <c r="E51" i="1" s="1"/>
  <c r="E52" i="1" s="1"/>
  <c r="E53" i="1" s="1"/>
  <c r="E54" i="1" s="1"/>
  <c r="E55" i="1" s="1"/>
  <c r="E56" i="1" s="1"/>
  <c r="E57" i="1" s="1"/>
  <c r="E58" i="1" s="1"/>
  <c r="E60" i="1" s="1"/>
  <c r="E61" i="1" s="1"/>
  <c r="E62" i="1" s="1"/>
  <c r="E63" i="1" s="1"/>
</calcChain>
</file>

<file path=xl/sharedStrings.xml><?xml version="1.0" encoding="utf-8"?>
<sst xmlns="http://schemas.openxmlformats.org/spreadsheetml/2006/main" count="198" uniqueCount="92">
  <si>
    <t>Description</t>
  </si>
  <si>
    <t>Handled By</t>
  </si>
  <si>
    <t>Estimated Business Days</t>
  </si>
  <si>
    <t>Targeted Completion Date</t>
  </si>
  <si>
    <t>Completed</t>
  </si>
  <si>
    <t>Date Completed</t>
  </si>
  <si>
    <t>Agency</t>
  </si>
  <si>
    <t>0 days</t>
  </si>
  <si>
    <t>New □
Existing □</t>
  </si>
  <si>
    <t xml:space="preserve">     -  Complete Procurement Plan and send, via email, to Procurement Specialist</t>
  </si>
  <si>
    <t xml:space="preserve">     -  Sends completed Procurement Plan to Bureau of Procurement Office</t>
  </si>
  <si>
    <t xml:space="preserve">     -  Receives approved or denied Procurement Plan</t>
  </si>
  <si>
    <t xml:space="preserve">     -  Complete CBA and send, via email, to Procurement Specialist</t>
  </si>
  <si>
    <t xml:space="preserve">     -  Sends completed CBA to Bureau of Procurement Office</t>
  </si>
  <si>
    <t xml:space="preserve">     -  Tracking Number</t>
  </si>
  <si>
    <t xml:space="preserve">     -  Purpose and Scope</t>
  </si>
  <si>
    <t xml:space="preserve">     -  Any Special Terms and Conditions</t>
  </si>
  <si>
    <t xml:space="preserve">     -  Cost Sheet</t>
  </si>
  <si>
    <t>10 - 15 days</t>
  </si>
  <si>
    <t>0 - 3 days</t>
  </si>
  <si>
    <t xml:space="preserve">     -  If it’s not a software purchase, is there an existing contract that can be used?</t>
  </si>
  <si>
    <t>CAPS</t>
  </si>
  <si>
    <t>12 - 15 days</t>
  </si>
  <si>
    <t>Agency/CAPS</t>
  </si>
  <si>
    <t xml:space="preserve">     -  Mandatory Specifications 
         (Technical Requirements, Performance and Support Requirements, etc.)</t>
  </si>
  <si>
    <t>10 days</t>
  </si>
  <si>
    <t>0 - 5 days</t>
  </si>
  <si>
    <t>1 day</t>
  </si>
  <si>
    <t>Yes □    No □</t>
  </si>
  <si>
    <t>□</t>
  </si>
  <si>
    <t>5 - 10 days</t>
  </si>
  <si>
    <t xml:space="preserve">     -  Reference Checks</t>
  </si>
  <si>
    <t>Cost Evaluation</t>
  </si>
  <si>
    <t>Eligible/Ineligibility Status Checks</t>
  </si>
  <si>
    <t xml:space="preserve">     -  Certification for Collection of Sales and Use Tax Ineligible Directory</t>
  </si>
  <si>
    <t xml:space="preserve">     -  WI Office of Contract Compliance Ineligible Vendor Directory </t>
  </si>
  <si>
    <t xml:space="preserve">     -  Federal Debarment List—if using Federal Funds</t>
  </si>
  <si>
    <t>Administration Review (only occurs on Thursdays)</t>
  </si>
  <si>
    <t>0 - 4 days</t>
  </si>
  <si>
    <t>7 - 10 days</t>
  </si>
  <si>
    <t>10 - 12 days</t>
  </si>
  <si>
    <t>3 - 5 days</t>
  </si>
  <si>
    <t>1 - 2 days</t>
  </si>
  <si>
    <t>Service □    
Commodity □</t>
  </si>
  <si>
    <t>Identify Need</t>
  </si>
  <si>
    <t xml:space="preserve">     -  Collaboration/Review of Procurement Specialist questions and concerns</t>
  </si>
  <si>
    <t xml:space="preserve">     -  Peer Review</t>
  </si>
  <si>
    <t xml:space="preserve">     -  Agency approval to post to eSupplier</t>
  </si>
  <si>
    <t>1 - 10 days</t>
  </si>
  <si>
    <t xml:space="preserve">     -  Answer Questions received</t>
  </si>
  <si>
    <t xml:space="preserve">     -  Answers reviewed by Section Chief
           Additional questions &amp; concerns reviewed (as needed)</t>
  </si>
  <si>
    <t xml:space="preserve">     -  Post to eSupplier/Bidder Communication</t>
  </si>
  <si>
    <t xml:space="preserve">          ▪  If multiple rounds of questions, repeat a) - d)</t>
  </si>
  <si>
    <t xml:space="preserve">          ▪  Additional Questions and Concerns Reviewed (as needed)</t>
  </si>
  <si>
    <t xml:space="preserve">     -  Clarifications</t>
  </si>
  <si>
    <t xml:space="preserve">     -  Agency notified of Admin Review approval and Notice of Intent to award</t>
  </si>
  <si>
    <t xml:space="preserve">          ▪  Award, Non-Award, and Disqualification Letters sent to vendor(s)</t>
  </si>
  <si>
    <t xml:space="preserve">     -  Document information identified as proprietary or confidential</t>
  </si>
  <si>
    <t xml:space="preserve">     -  Contract Number/Transactional Contract</t>
  </si>
  <si>
    <t xml:space="preserve">     -  Post award information in STAR </t>
  </si>
  <si>
    <t xml:space="preserve">     -  Contract</t>
  </si>
  <si>
    <t xml:space="preserve">     -  Is this a New or Existing Procurement?
            ▪  If existing what is the current contract number?</t>
  </si>
  <si>
    <r>
      <t xml:space="preserve">     -  Decide if the procurement is a Commodity or a Service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create a timeline 
         based on the target contract start date.</t>
    </r>
  </si>
  <si>
    <t xml:space="preserve">     -  Is this a software purchase? If yes, can it be purchased using the Value-Added 
         Reseller (VAR) contract?</t>
  </si>
  <si>
    <t>15 days</t>
  </si>
  <si>
    <t>Develop RFB</t>
  </si>
  <si>
    <t>Request for Bid Document and Cost Sheet Preparation</t>
  </si>
  <si>
    <t>Request for Bid (RFB) Check List - RFB # _____________________</t>
  </si>
  <si>
    <t xml:space="preserve">     -  RFB Section Chief Review</t>
  </si>
  <si>
    <t xml:space="preserve">     -  RFB Posting to eSupplier (total time posted 4 - 8 weeks)</t>
  </si>
  <si>
    <t>Issue &amp; Manage RFB</t>
  </si>
  <si>
    <t xml:space="preserve">     -  Compile list of Potential Bidders</t>
  </si>
  <si>
    <t xml:space="preserve">     -  RFB Document and Cost Sheet entered into Strategic Sourcing</t>
  </si>
  <si>
    <t xml:space="preserve">     -  RFB Document and Cost Sheet Finalized</t>
  </si>
  <si>
    <t xml:space="preserve">     -  Do Bidders meet all Mandatory Requirements?</t>
  </si>
  <si>
    <t xml:space="preserve">     -  Do Bidders provide all required documentation (DOA forms, supporting
         documents, etc.)?</t>
  </si>
  <si>
    <t xml:space="preserve">     -  Do Bidders provide a completed Cost Sheet?</t>
  </si>
  <si>
    <t xml:space="preserve">     -  Do Bidders take any exceptions to the Special Terms and Conditions?</t>
  </si>
  <si>
    <t>Review&amp; Award</t>
  </si>
  <si>
    <t xml:space="preserve">     -  Cost Abstract created</t>
  </si>
  <si>
    <t xml:space="preserve">     -  Bidder Qualifications</t>
  </si>
  <si>
    <t>Post-Award Activities</t>
  </si>
  <si>
    <t xml:space="preserve">     -  Ensure official procurement file is complete</t>
  </si>
  <si>
    <t xml:space="preserve">     -  Do Bidders meet all Bidder Qualifications?</t>
  </si>
  <si>
    <t xml:space="preserve">     -  Bidder Outreach</t>
  </si>
  <si>
    <t>Procurement Plan: Services Only, PRO-201</t>
  </si>
  <si>
    <t>Cost Benefit Analysis (CBA): Services Only, PRO-205</t>
  </si>
  <si>
    <t xml:space="preserve">     -  Protest/Appeal Period (services only), PRO-205</t>
  </si>
  <si>
    <t>Due Date: Review for completeness</t>
  </si>
  <si>
    <t xml:space="preserve">     -  Questions Due</t>
  </si>
  <si>
    <t>5 day</t>
  </si>
  <si>
    <t>4 - 5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</si>
</sst>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5" xfId="1" applyNumberFormat="1" applyFont="1" applyBorder="1"/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/>
    <xf numFmtId="164" fontId="2" fillId="3" borderId="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164" fontId="0" fillId="0" borderId="5" xfId="0" applyNumberFormat="1" applyBorder="1"/>
    <xf numFmtId="0" fontId="3" fillId="0" borderId="6" xfId="2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wrapText="1"/>
    </xf>
    <xf numFmtId="164" fontId="0" fillId="0" borderId="8" xfId="0" applyNumberFormat="1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0" xfId="0" applyNumberFormat="1" applyBorder="1"/>
    <xf numFmtId="14" fontId="0" fillId="0" borderId="7" xfId="0" applyNumberFormat="1" applyFont="1" applyBorder="1" applyAlignment="1">
      <alignment horizontal="center" vertical="center"/>
    </xf>
    <xf numFmtId="14" fontId="0" fillId="3" borderId="7" xfId="0" applyNumberFormat="1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3" borderId="6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164" fontId="5" fillId="3" borderId="5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/>
    <xf numFmtId="164" fontId="2" fillId="3" borderId="5" xfId="0" applyNumberFormat="1" applyFont="1" applyFill="1" applyBorder="1"/>
    <xf numFmtId="0" fontId="2" fillId="3" borderId="6" xfId="0" applyFont="1" applyFill="1" applyBorder="1" applyAlignment="1">
      <alignment wrapText="1"/>
    </xf>
    <xf numFmtId="14" fontId="2" fillId="3" borderId="13" xfId="0" applyNumberFormat="1" applyFont="1" applyFill="1" applyBorder="1" applyAlignment="1">
      <alignment vertical="center"/>
    </xf>
    <xf numFmtId="164" fontId="0" fillId="0" borderId="16" xfId="0" applyNumberFormat="1" applyBorder="1"/>
    <xf numFmtId="0" fontId="0" fillId="0" borderId="11" xfId="0" applyBorder="1" applyAlignment="1">
      <alignment wrapText="1"/>
    </xf>
    <xf numFmtId="164" fontId="5" fillId="4" borderId="15" xfId="0" applyNumberFormat="1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center" wrapText="1"/>
    </xf>
    <xf numFmtId="14" fontId="5" fillId="4" borderId="12" xfId="0" applyNumberFormat="1" applyFont="1" applyFill="1" applyBorder="1" applyAlignment="1">
      <alignment horizontal="center" wrapText="1"/>
    </xf>
    <xf numFmtId="14" fontId="5" fillId="4" borderId="14" xfId="0" applyNumberFormat="1" applyFont="1" applyFill="1" applyBorder="1" applyAlignment="1">
      <alignment horizontal="center" wrapText="1"/>
    </xf>
    <xf numFmtId="14" fontId="0" fillId="5" borderId="6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/>
    <xf numFmtId="0" fontId="0" fillId="4" borderId="6" xfId="0" applyFont="1" applyFill="1" applyBorder="1" applyAlignment="1">
      <alignment horizontal="center" vertical="center"/>
    </xf>
    <xf numFmtId="14" fontId="0" fillId="4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14" fontId="0" fillId="4" borderId="7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/>
    </xf>
    <xf numFmtId="164" fontId="5" fillId="4" borderId="5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center" vertical="center"/>
    </xf>
    <xf numFmtId="14" fontId="5" fillId="4" borderId="7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/>
    <xf numFmtId="0" fontId="0" fillId="0" borderId="6" xfId="0" applyFont="1" applyBorder="1" applyAlignment="1">
      <alignment horizontal="left" wrapText="1"/>
    </xf>
    <xf numFmtId="0" fontId="3" fillId="3" borderId="6" xfId="2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a.wi.gov/ProcurementManual/Pages/PRO-204.aspx" TargetMode="External"/><Relationship Id="rId2" Type="http://schemas.openxmlformats.org/officeDocument/2006/relationships/hyperlink" Target="https://doa.wi.gov/ProcurementManual/Pages/PRO-205.aspx" TargetMode="External"/><Relationship Id="rId1" Type="http://schemas.openxmlformats.org/officeDocument/2006/relationships/hyperlink" Target="https://doa.wi.gov/ProcurementManual/Pages/PRO-201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74BDE-1152-475A-88B3-C1E28F0C5E40}">
  <dimension ref="A1:G63"/>
  <sheetViews>
    <sheetView tabSelected="1" zoomScale="110" zoomScaleNormal="110" workbookViewId="0">
      <pane ySplit="2" topLeftCell="A30" activePane="bottomLeft" state="frozen"/>
      <selection pane="bottomLeft" activeCell="E34" sqref="E34"/>
    </sheetView>
  </sheetViews>
  <sheetFormatPr defaultColWidth="9.1796875" defaultRowHeight="14.5" x14ac:dyDescent="0.35"/>
  <cols>
    <col min="1" max="1" width="3.7265625" style="2" customWidth="1"/>
    <col min="2" max="2" width="73.54296875" style="3" customWidth="1"/>
    <col min="3" max="3" width="12.7265625" style="4" customWidth="1"/>
    <col min="4" max="4" width="14.26953125" style="4" customWidth="1"/>
    <col min="5" max="5" width="17" style="32" customWidth="1"/>
    <col min="6" max="6" width="12.7265625" style="1" customWidth="1"/>
    <col min="7" max="7" width="12.7265625" style="25" customWidth="1"/>
    <col min="8" max="16384" width="9.1796875" style="1"/>
  </cols>
  <sheetData>
    <row r="1" spans="1:7" ht="18" thickBot="1" x14ac:dyDescent="0.4">
      <c r="A1" s="83" t="s">
        <v>67</v>
      </c>
      <c r="B1" s="83"/>
      <c r="C1" s="83"/>
      <c r="D1" s="83"/>
      <c r="E1" s="83"/>
      <c r="F1" s="83"/>
      <c r="G1" s="83"/>
    </row>
    <row r="2" spans="1:7" s="46" customFormat="1" ht="28" x14ac:dyDescent="0.3">
      <c r="A2" s="42"/>
      <c r="B2" s="43" t="s">
        <v>0</v>
      </c>
      <c r="C2" s="43" t="s">
        <v>1</v>
      </c>
      <c r="D2" s="43" t="s">
        <v>2</v>
      </c>
      <c r="E2" s="44" t="s">
        <v>3</v>
      </c>
      <c r="F2" s="43" t="s">
        <v>4</v>
      </c>
      <c r="G2" s="45" t="s">
        <v>5</v>
      </c>
    </row>
    <row r="3" spans="1:7" s="47" customFormat="1" ht="14" x14ac:dyDescent="0.3">
      <c r="A3" s="61">
        <v>1</v>
      </c>
      <c r="B3" s="62" t="s">
        <v>44</v>
      </c>
      <c r="C3" s="63"/>
      <c r="D3" s="63"/>
      <c r="E3" s="64"/>
      <c r="F3" s="63"/>
      <c r="G3" s="65"/>
    </row>
    <row r="4" spans="1:7" ht="29" x14ac:dyDescent="0.35">
      <c r="A4" s="6"/>
      <c r="B4" s="7" t="s">
        <v>61</v>
      </c>
      <c r="C4" s="8" t="s">
        <v>6</v>
      </c>
      <c r="D4" s="8" t="s">
        <v>7</v>
      </c>
      <c r="E4" s="66">
        <v>44287</v>
      </c>
      <c r="F4" s="21" t="s">
        <v>8</v>
      </c>
      <c r="G4" s="26"/>
    </row>
    <row r="5" spans="1:7" ht="32.25" customHeight="1" x14ac:dyDescent="0.35">
      <c r="A5" s="9"/>
      <c r="B5" s="79" t="s">
        <v>63</v>
      </c>
      <c r="C5" s="84" t="s">
        <v>6</v>
      </c>
      <c r="D5" s="84" t="s">
        <v>19</v>
      </c>
      <c r="E5" s="86">
        <f>WORKDAY(E4,3)</f>
        <v>44292</v>
      </c>
      <c r="F5" s="22" t="s">
        <v>28</v>
      </c>
      <c r="G5" s="26"/>
    </row>
    <row r="6" spans="1:7" ht="15" customHeight="1" x14ac:dyDescent="0.35">
      <c r="A6" s="9"/>
      <c r="B6" s="7" t="s">
        <v>20</v>
      </c>
      <c r="C6" s="85"/>
      <c r="D6" s="85"/>
      <c r="E6" s="87"/>
      <c r="F6" s="23" t="s">
        <v>28</v>
      </c>
      <c r="G6" s="26"/>
    </row>
    <row r="7" spans="1:7" ht="30" customHeight="1" x14ac:dyDescent="0.35">
      <c r="A7" s="9"/>
      <c r="B7" s="7" t="s">
        <v>62</v>
      </c>
      <c r="C7" s="8" t="s">
        <v>23</v>
      </c>
      <c r="D7" s="8" t="s">
        <v>7</v>
      </c>
      <c r="E7" s="31">
        <f>WORKDAY(E5,0)</f>
        <v>44292</v>
      </c>
      <c r="F7" s="21" t="s">
        <v>43</v>
      </c>
      <c r="G7" s="26"/>
    </row>
    <row r="8" spans="1:7" s="48" customFormat="1" x14ac:dyDescent="0.35">
      <c r="A8" s="67">
        <v>2</v>
      </c>
      <c r="B8" s="72" t="s">
        <v>65</v>
      </c>
      <c r="C8" s="68"/>
      <c r="D8" s="68"/>
      <c r="E8" s="69"/>
      <c r="F8" s="70"/>
      <c r="G8" s="71"/>
    </row>
    <row r="9" spans="1:7" s="5" customFormat="1" x14ac:dyDescent="0.35">
      <c r="A9" s="55"/>
      <c r="B9" s="80" t="s">
        <v>85</v>
      </c>
      <c r="C9" s="11"/>
      <c r="D9" s="11"/>
      <c r="E9" s="33"/>
      <c r="F9" s="11" t="s">
        <v>28</v>
      </c>
      <c r="G9" s="27"/>
    </row>
    <row r="10" spans="1:7" ht="15" customHeight="1" x14ac:dyDescent="0.35">
      <c r="A10" s="9"/>
      <c r="B10" s="7" t="s">
        <v>9</v>
      </c>
      <c r="C10" s="8" t="s">
        <v>6</v>
      </c>
      <c r="D10" s="8" t="s">
        <v>38</v>
      </c>
      <c r="E10" s="31">
        <f>WORKDAY(E7,4)</f>
        <v>44298</v>
      </c>
      <c r="F10" s="8" t="s">
        <v>29</v>
      </c>
      <c r="G10" s="26"/>
    </row>
    <row r="11" spans="1:7" x14ac:dyDescent="0.35">
      <c r="A11" s="9"/>
      <c r="B11" s="7" t="s">
        <v>10</v>
      </c>
      <c r="C11" s="8" t="s">
        <v>21</v>
      </c>
      <c r="D11" s="8" t="s">
        <v>7</v>
      </c>
      <c r="E11" s="31">
        <f>WORKDAY(E10,0)</f>
        <v>44298</v>
      </c>
      <c r="F11" s="8" t="s">
        <v>29</v>
      </c>
      <c r="G11" s="26"/>
    </row>
    <row r="12" spans="1:7" x14ac:dyDescent="0.35">
      <c r="A12" s="9"/>
      <c r="B12" s="7" t="s">
        <v>11</v>
      </c>
      <c r="C12" s="8" t="s">
        <v>21</v>
      </c>
      <c r="D12" s="8" t="s">
        <v>39</v>
      </c>
      <c r="E12" s="31">
        <f>WORKDAY(E11,10)</f>
        <v>44312</v>
      </c>
      <c r="F12" s="8" t="s">
        <v>29</v>
      </c>
      <c r="G12" s="26"/>
    </row>
    <row r="13" spans="1:7" s="5" customFormat="1" x14ac:dyDescent="0.35">
      <c r="A13" s="55"/>
      <c r="B13" s="80" t="s">
        <v>86</v>
      </c>
      <c r="C13" s="11"/>
      <c r="D13" s="11"/>
      <c r="E13" s="33"/>
      <c r="F13" s="11" t="s">
        <v>28</v>
      </c>
      <c r="G13" s="27"/>
    </row>
    <row r="14" spans="1:7" x14ac:dyDescent="0.35">
      <c r="A14" s="9"/>
      <c r="B14" s="7" t="s">
        <v>12</v>
      </c>
      <c r="C14" s="8" t="s">
        <v>6</v>
      </c>
      <c r="D14" s="8" t="s">
        <v>26</v>
      </c>
      <c r="E14" s="31">
        <f>WORKDAY(E12,0)</f>
        <v>44312</v>
      </c>
      <c r="F14" s="8" t="s">
        <v>29</v>
      </c>
      <c r="G14" s="26"/>
    </row>
    <row r="15" spans="1:7" x14ac:dyDescent="0.35">
      <c r="A15" s="9"/>
      <c r="B15" s="7" t="s">
        <v>13</v>
      </c>
      <c r="C15" s="8" t="s">
        <v>21</v>
      </c>
      <c r="D15" s="8" t="s">
        <v>7</v>
      </c>
      <c r="E15" s="31">
        <f>WORKDAY(E14,0)</f>
        <v>44312</v>
      </c>
      <c r="F15" s="8" t="s">
        <v>29</v>
      </c>
      <c r="G15" s="26"/>
    </row>
    <row r="16" spans="1:7" x14ac:dyDescent="0.35">
      <c r="A16" s="9"/>
      <c r="B16" s="7" t="s">
        <v>14</v>
      </c>
      <c r="C16" s="8" t="s">
        <v>21</v>
      </c>
      <c r="D16" s="8" t="s">
        <v>7</v>
      </c>
      <c r="E16" s="31">
        <f>WORKDAY(E15,0)</f>
        <v>44312</v>
      </c>
      <c r="F16" s="8" t="s">
        <v>29</v>
      </c>
      <c r="G16" s="26"/>
    </row>
    <row r="17" spans="1:7" s="5" customFormat="1" x14ac:dyDescent="0.35">
      <c r="A17" s="55"/>
      <c r="B17" s="12" t="s">
        <v>66</v>
      </c>
      <c r="C17" s="13"/>
      <c r="D17" s="13"/>
      <c r="E17" s="34"/>
      <c r="F17" s="13"/>
      <c r="G17" s="28"/>
    </row>
    <row r="18" spans="1:7" x14ac:dyDescent="0.35">
      <c r="A18" s="9"/>
      <c r="B18" s="7" t="s">
        <v>15</v>
      </c>
      <c r="C18" s="82" t="s">
        <v>6</v>
      </c>
      <c r="D18" s="82" t="s">
        <v>18</v>
      </c>
      <c r="E18" s="88">
        <f>WORKDAY(E16,15)</f>
        <v>44333</v>
      </c>
      <c r="F18" s="8" t="s">
        <v>29</v>
      </c>
      <c r="G18" s="26"/>
    </row>
    <row r="19" spans="1:7" x14ac:dyDescent="0.35">
      <c r="A19" s="9"/>
      <c r="B19" s="7" t="s">
        <v>80</v>
      </c>
      <c r="C19" s="82"/>
      <c r="D19" s="82"/>
      <c r="E19" s="89"/>
      <c r="F19" s="41"/>
      <c r="G19" s="26"/>
    </row>
    <row r="20" spans="1:7" ht="29" x14ac:dyDescent="0.35">
      <c r="A20" s="9"/>
      <c r="B20" s="7" t="s">
        <v>24</v>
      </c>
      <c r="C20" s="82"/>
      <c r="D20" s="82"/>
      <c r="E20" s="90"/>
      <c r="F20" s="8" t="s">
        <v>29</v>
      </c>
      <c r="G20" s="26"/>
    </row>
    <row r="21" spans="1:7" x14ac:dyDescent="0.35">
      <c r="A21" s="9"/>
      <c r="B21" s="7" t="s">
        <v>16</v>
      </c>
      <c r="C21" s="82"/>
      <c r="D21" s="82"/>
      <c r="E21" s="90"/>
      <c r="F21" s="8" t="s">
        <v>29</v>
      </c>
      <c r="G21" s="26"/>
    </row>
    <row r="22" spans="1:7" x14ac:dyDescent="0.35">
      <c r="A22" s="9"/>
      <c r="B22" s="7" t="s">
        <v>17</v>
      </c>
      <c r="C22" s="82"/>
      <c r="D22" s="82"/>
      <c r="E22" s="90"/>
      <c r="F22" s="8" t="s">
        <v>29</v>
      </c>
      <c r="G22" s="26"/>
    </row>
    <row r="23" spans="1:7" x14ac:dyDescent="0.35">
      <c r="A23" s="9"/>
      <c r="B23" s="7" t="s">
        <v>71</v>
      </c>
      <c r="C23" s="8" t="s">
        <v>6</v>
      </c>
      <c r="D23" s="8" t="s">
        <v>19</v>
      </c>
      <c r="E23" s="31">
        <f>WORKDAY(E18,3)</f>
        <v>44336</v>
      </c>
      <c r="F23" s="8" t="s">
        <v>29</v>
      </c>
      <c r="G23" s="26"/>
    </row>
    <row r="24" spans="1:7" x14ac:dyDescent="0.35">
      <c r="A24" s="9"/>
      <c r="B24" s="7" t="s">
        <v>84</v>
      </c>
      <c r="C24" s="8" t="s">
        <v>21</v>
      </c>
      <c r="D24" s="8" t="s">
        <v>26</v>
      </c>
      <c r="E24" s="31">
        <f>WORKDAY(E23,5)</f>
        <v>44343</v>
      </c>
      <c r="F24" s="8" t="s">
        <v>29</v>
      </c>
      <c r="G24" s="26"/>
    </row>
    <row r="25" spans="1:7" ht="15" customHeight="1" x14ac:dyDescent="0.35">
      <c r="A25" s="9"/>
      <c r="B25" s="7" t="s">
        <v>72</v>
      </c>
      <c r="C25" s="8" t="s">
        <v>21</v>
      </c>
      <c r="D25" s="8" t="s">
        <v>22</v>
      </c>
      <c r="E25" s="31">
        <f>WORKDAY(E24,15)</f>
        <v>44364</v>
      </c>
      <c r="F25" s="8" t="s">
        <v>29</v>
      </c>
      <c r="G25" s="26"/>
    </row>
    <row r="26" spans="1:7" x14ac:dyDescent="0.35">
      <c r="A26" s="9"/>
      <c r="B26" s="7" t="s">
        <v>45</v>
      </c>
      <c r="C26" s="8" t="s">
        <v>23</v>
      </c>
      <c r="D26" s="8" t="s">
        <v>40</v>
      </c>
      <c r="E26" s="31">
        <f>WORKDAY(E25,12)</f>
        <v>44382</v>
      </c>
      <c r="F26" s="8" t="s">
        <v>29</v>
      </c>
      <c r="G26" s="26"/>
    </row>
    <row r="27" spans="1:7" x14ac:dyDescent="0.35">
      <c r="A27" s="9"/>
      <c r="B27" s="7" t="s">
        <v>73</v>
      </c>
      <c r="C27" s="8" t="s">
        <v>23</v>
      </c>
      <c r="D27" s="8" t="s">
        <v>7</v>
      </c>
      <c r="E27" s="31">
        <f>WORKDAY(E26,0)</f>
        <v>44382</v>
      </c>
      <c r="F27" s="8" t="s">
        <v>29</v>
      </c>
      <c r="G27" s="26"/>
    </row>
    <row r="28" spans="1:7" x14ac:dyDescent="0.35">
      <c r="A28" s="9"/>
      <c r="B28" s="7" t="s">
        <v>46</v>
      </c>
      <c r="C28" s="8" t="s">
        <v>21</v>
      </c>
      <c r="D28" s="8" t="s">
        <v>41</v>
      </c>
      <c r="E28" s="31">
        <f>WORKDAY(E27,5)</f>
        <v>44389</v>
      </c>
      <c r="F28" s="8" t="s">
        <v>29</v>
      </c>
      <c r="G28" s="26"/>
    </row>
    <row r="29" spans="1:7" x14ac:dyDescent="0.35">
      <c r="A29" s="9"/>
      <c r="B29" s="7" t="s">
        <v>68</v>
      </c>
      <c r="C29" s="8" t="s">
        <v>21</v>
      </c>
      <c r="D29" s="8" t="s">
        <v>25</v>
      </c>
      <c r="E29" s="31">
        <f>WORKDAY(E28,10)</f>
        <v>44403</v>
      </c>
      <c r="F29" s="8" t="s">
        <v>29</v>
      </c>
      <c r="G29" s="26"/>
    </row>
    <row r="30" spans="1:7" x14ac:dyDescent="0.35">
      <c r="A30" s="9"/>
      <c r="B30" s="7" t="s">
        <v>53</v>
      </c>
      <c r="C30" s="8"/>
      <c r="D30" s="8" t="s">
        <v>41</v>
      </c>
      <c r="E30" s="31">
        <f>WORKDAY(E29,5)</f>
        <v>44410</v>
      </c>
      <c r="F30" s="8" t="s">
        <v>29</v>
      </c>
      <c r="G30" s="26"/>
    </row>
    <row r="31" spans="1:7" x14ac:dyDescent="0.35">
      <c r="A31" s="9"/>
      <c r="B31" s="7" t="s">
        <v>47</v>
      </c>
      <c r="C31" s="8" t="s">
        <v>6</v>
      </c>
      <c r="D31" s="8" t="s">
        <v>26</v>
      </c>
      <c r="E31" s="31">
        <f>WORKDAY(E30,5)</f>
        <v>44417</v>
      </c>
      <c r="F31" s="8" t="s">
        <v>29</v>
      </c>
      <c r="G31" s="26"/>
    </row>
    <row r="32" spans="1:7" x14ac:dyDescent="0.35">
      <c r="A32" s="9"/>
      <c r="B32" s="7" t="s">
        <v>69</v>
      </c>
      <c r="C32" s="8" t="s">
        <v>21</v>
      </c>
      <c r="D32" s="8" t="s">
        <v>7</v>
      </c>
      <c r="E32" s="31">
        <f>WORKDAY(E31,0)</f>
        <v>44417</v>
      </c>
      <c r="F32" s="8" t="s">
        <v>29</v>
      </c>
      <c r="G32" s="26"/>
    </row>
    <row r="33" spans="1:7" s="49" customFormat="1" ht="14" x14ac:dyDescent="0.35">
      <c r="A33" s="73">
        <v>3</v>
      </c>
      <c r="B33" s="74" t="s">
        <v>70</v>
      </c>
      <c r="C33" s="75"/>
      <c r="D33" s="75"/>
      <c r="E33" s="76"/>
      <c r="F33" s="75"/>
      <c r="G33" s="77"/>
    </row>
    <row r="34" spans="1:7" x14ac:dyDescent="0.35">
      <c r="A34" s="9"/>
      <c r="B34" s="7" t="s">
        <v>89</v>
      </c>
      <c r="C34" s="8" t="s">
        <v>21</v>
      </c>
      <c r="D34" s="8" t="s">
        <v>90</v>
      </c>
      <c r="E34" s="31">
        <f>WORKDAY(E32,5)</f>
        <v>44424</v>
      </c>
      <c r="F34" s="8" t="s">
        <v>29</v>
      </c>
      <c r="G34" s="26"/>
    </row>
    <row r="35" spans="1:7" x14ac:dyDescent="0.35">
      <c r="A35" s="9"/>
      <c r="B35" s="7" t="s">
        <v>49</v>
      </c>
      <c r="C35" s="8" t="s">
        <v>6</v>
      </c>
      <c r="D35" s="8" t="s">
        <v>91</v>
      </c>
      <c r="E35" s="31">
        <f>WORKDAY(E34,4)</f>
        <v>44428</v>
      </c>
      <c r="F35" s="8" t="s">
        <v>29</v>
      </c>
      <c r="G35" s="26"/>
    </row>
    <row r="36" spans="1:7" ht="29" x14ac:dyDescent="0.35">
      <c r="A36" s="9"/>
      <c r="B36" s="7" t="s">
        <v>50</v>
      </c>
      <c r="C36" s="8" t="s">
        <v>21</v>
      </c>
      <c r="D36" s="8" t="s">
        <v>42</v>
      </c>
      <c r="E36" s="31">
        <f>WORKDAY(E35,2)</f>
        <v>44432</v>
      </c>
      <c r="F36" s="8" t="s">
        <v>29</v>
      </c>
      <c r="G36" s="26"/>
    </row>
    <row r="37" spans="1:7" x14ac:dyDescent="0.35">
      <c r="A37" s="9"/>
      <c r="B37" s="7" t="s">
        <v>51</v>
      </c>
      <c r="C37" s="8" t="s">
        <v>21</v>
      </c>
      <c r="D37" s="8" t="s">
        <v>7</v>
      </c>
      <c r="E37" s="31">
        <f>WORKDAY(E36,0)</f>
        <v>44432</v>
      </c>
      <c r="F37" s="8" t="s">
        <v>29</v>
      </c>
      <c r="G37" s="26"/>
    </row>
    <row r="38" spans="1:7" x14ac:dyDescent="0.35">
      <c r="A38" s="9"/>
      <c r="B38" s="7" t="s">
        <v>52</v>
      </c>
      <c r="C38" s="36" t="s">
        <v>21</v>
      </c>
      <c r="D38" s="31" t="s">
        <v>48</v>
      </c>
      <c r="E38" s="31">
        <f>WORKDAY(E37,0)</f>
        <v>44432</v>
      </c>
      <c r="F38" s="8" t="s">
        <v>28</v>
      </c>
      <c r="G38" s="26"/>
    </row>
    <row r="39" spans="1:7" s="50" customFormat="1" ht="14" x14ac:dyDescent="0.3">
      <c r="A39" s="73">
        <v>4</v>
      </c>
      <c r="B39" s="74" t="s">
        <v>78</v>
      </c>
      <c r="C39" s="75"/>
      <c r="D39" s="75"/>
      <c r="E39" s="76"/>
      <c r="F39" s="75"/>
      <c r="G39" s="77"/>
    </row>
    <row r="40" spans="1:7" s="50" customFormat="1" x14ac:dyDescent="0.3">
      <c r="A40" s="51"/>
      <c r="B40" s="12" t="s">
        <v>88</v>
      </c>
      <c r="C40" s="52"/>
      <c r="D40" s="52"/>
      <c r="E40" s="53">
        <f>WORKDAY(E38,5)</f>
        <v>44439</v>
      </c>
      <c r="F40" s="52"/>
      <c r="G40" s="54"/>
    </row>
    <row r="41" spans="1:7" s="50" customFormat="1" x14ac:dyDescent="0.35">
      <c r="A41" s="9"/>
      <c r="B41" s="7" t="s">
        <v>83</v>
      </c>
      <c r="C41" s="84" t="s">
        <v>21</v>
      </c>
      <c r="D41" s="84" t="s">
        <v>27</v>
      </c>
      <c r="E41" s="92">
        <f>WORKDAY(E40,1)</f>
        <v>44440</v>
      </c>
      <c r="F41" s="40" t="s">
        <v>29</v>
      </c>
      <c r="G41" s="26"/>
    </row>
    <row r="42" spans="1:7" x14ac:dyDescent="0.35">
      <c r="A42" s="9"/>
      <c r="B42" s="7" t="s">
        <v>74</v>
      </c>
      <c r="C42" s="91"/>
      <c r="D42" s="91"/>
      <c r="E42" s="93"/>
      <c r="F42" s="37" t="s">
        <v>29</v>
      </c>
      <c r="G42" s="26"/>
    </row>
    <row r="43" spans="1:7" ht="29" x14ac:dyDescent="0.35">
      <c r="A43" s="9"/>
      <c r="B43" s="7" t="s">
        <v>75</v>
      </c>
      <c r="C43" s="91"/>
      <c r="D43" s="91"/>
      <c r="E43" s="93"/>
      <c r="F43" s="37" t="s">
        <v>29</v>
      </c>
      <c r="G43" s="26"/>
    </row>
    <row r="44" spans="1:7" x14ac:dyDescent="0.35">
      <c r="A44" s="9"/>
      <c r="B44" s="7" t="s">
        <v>76</v>
      </c>
      <c r="C44" s="91"/>
      <c r="D44" s="91"/>
      <c r="E44" s="93"/>
      <c r="F44" s="37" t="s">
        <v>29</v>
      </c>
      <c r="G44" s="26"/>
    </row>
    <row r="45" spans="1:7" x14ac:dyDescent="0.35">
      <c r="A45" s="9"/>
      <c r="B45" s="7" t="s">
        <v>77</v>
      </c>
      <c r="C45" s="85"/>
      <c r="D45" s="85"/>
      <c r="E45" s="94"/>
      <c r="F45" s="37" t="s">
        <v>29</v>
      </c>
      <c r="G45" s="26"/>
    </row>
    <row r="46" spans="1:7" x14ac:dyDescent="0.35">
      <c r="A46" s="9"/>
      <c r="B46" s="7" t="s">
        <v>54</v>
      </c>
      <c r="C46" s="8" t="s">
        <v>21</v>
      </c>
      <c r="D46" s="8" t="s">
        <v>26</v>
      </c>
      <c r="E46" s="35">
        <f>WORKDAY(E41,5)</f>
        <v>44447</v>
      </c>
      <c r="F46" s="16" t="s">
        <v>29</v>
      </c>
      <c r="G46" s="26"/>
    </row>
    <row r="47" spans="1:7" x14ac:dyDescent="0.35">
      <c r="A47" s="14"/>
      <c r="B47" s="17" t="s">
        <v>31</v>
      </c>
      <c r="C47" s="16" t="s">
        <v>6</v>
      </c>
      <c r="D47" s="16" t="s">
        <v>26</v>
      </c>
      <c r="E47" s="35">
        <f>WORKDAY(E46,5)</f>
        <v>44454</v>
      </c>
      <c r="F47" s="16" t="s">
        <v>29</v>
      </c>
      <c r="G47" s="29"/>
    </row>
    <row r="48" spans="1:7" x14ac:dyDescent="0.35">
      <c r="A48" s="10"/>
      <c r="B48" s="12" t="s">
        <v>32</v>
      </c>
      <c r="C48" s="13"/>
      <c r="D48" s="13"/>
      <c r="E48" s="34"/>
      <c r="F48" s="13"/>
      <c r="G48" s="28"/>
    </row>
    <row r="49" spans="1:7" x14ac:dyDescent="0.35">
      <c r="A49" s="14"/>
      <c r="B49" s="17" t="s">
        <v>79</v>
      </c>
      <c r="C49" s="16" t="s">
        <v>21</v>
      </c>
      <c r="D49" s="16" t="s">
        <v>42</v>
      </c>
      <c r="E49" s="35">
        <f>WORKDAY(E47,2)</f>
        <v>44456</v>
      </c>
      <c r="F49" s="16" t="s">
        <v>29</v>
      </c>
      <c r="G49" s="29"/>
    </row>
    <row r="50" spans="1:7" x14ac:dyDescent="0.35">
      <c r="A50" s="56"/>
      <c r="B50" s="57" t="s">
        <v>33</v>
      </c>
      <c r="C50" s="13"/>
      <c r="D50" s="13"/>
      <c r="E50" s="34"/>
      <c r="F50" s="13"/>
      <c r="G50" s="58"/>
    </row>
    <row r="51" spans="1:7" x14ac:dyDescent="0.35">
      <c r="A51" s="14"/>
      <c r="B51" s="17" t="s">
        <v>34</v>
      </c>
      <c r="C51" s="37" t="s">
        <v>21</v>
      </c>
      <c r="D51" s="37" t="s">
        <v>7</v>
      </c>
      <c r="E51" s="35">
        <f>WORKDAY(E49,0)</f>
        <v>44456</v>
      </c>
      <c r="F51" s="8" t="s">
        <v>29</v>
      </c>
      <c r="G51" s="29"/>
    </row>
    <row r="52" spans="1:7" x14ac:dyDescent="0.35">
      <c r="A52" s="14"/>
      <c r="B52" s="17" t="s">
        <v>35</v>
      </c>
      <c r="C52" s="37" t="s">
        <v>21</v>
      </c>
      <c r="D52" s="37" t="s">
        <v>7</v>
      </c>
      <c r="E52" s="35">
        <f>WORKDAY(E51,0)</f>
        <v>44456</v>
      </c>
      <c r="F52" s="8" t="s">
        <v>29</v>
      </c>
      <c r="G52" s="29"/>
    </row>
    <row r="53" spans="1:7" x14ac:dyDescent="0.35">
      <c r="A53" s="14"/>
      <c r="B53" s="17" t="s">
        <v>36</v>
      </c>
      <c r="C53" s="37" t="s">
        <v>21</v>
      </c>
      <c r="D53" s="37" t="s">
        <v>7</v>
      </c>
      <c r="E53" s="35">
        <f>WORKDAY(E52,0)</f>
        <v>44456</v>
      </c>
      <c r="F53" s="8" t="s">
        <v>29</v>
      </c>
      <c r="G53" s="29"/>
    </row>
    <row r="54" spans="1:7" x14ac:dyDescent="0.35">
      <c r="A54" s="56"/>
      <c r="B54" s="57" t="s">
        <v>37</v>
      </c>
      <c r="C54" s="13" t="s">
        <v>21</v>
      </c>
      <c r="D54" s="13" t="s">
        <v>30</v>
      </c>
      <c r="E54" s="34">
        <f>WORKDAY(E53,10)</f>
        <v>44470</v>
      </c>
      <c r="F54" s="13" t="s">
        <v>29</v>
      </c>
      <c r="G54" s="28"/>
    </row>
    <row r="55" spans="1:7" x14ac:dyDescent="0.35">
      <c r="A55" s="14"/>
      <c r="B55" s="17" t="s">
        <v>55</v>
      </c>
      <c r="C55" s="81" t="s">
        <v>21</v>
      </c>
      <c r="D55" s="81" t="s">
        <v>7</v>
      </c>
      <c r="E55" s="35">
        <f>WORKDAY(E54,0)</f>
        <v>44470</v>
      </c>
      <c r="F55" s="8" t="s">
        <v>29</v>
      </c>
      <c r="G55" s="29"/>
    </row>
    <row r="56" spans="1:7" x14ac:dyDescent="0.35">
      <c r="A56" s="14"/>
      <c r="B56" s="17" t="s">
        <v>56</v>
      </c>
      <c r="C56" s="81"/>
      <c r="D56" s="81"/>
      <c r="E56" s="35">
        <f>WORKDAY(E55,0)</f>
        <v>44470</v>
      </c>
      <c r="F56" s="8" t="s">
        <v>29</v>
      </c>
      <c r="G56" s="29"/>
    </row>
    <row r="57" spans="1:7" x14ac:dyDescent="0.35">
      <c r="A57" s="14"/>
      <c r="B57" s="17" t="s">
        <v>57</v>
      </c>
      <c r="C57" s="16" t="s">
        <v>21</v>
      </c>
      <c r="D57" s="16" t="s">
        <v>7</v>
      </c>
      <c r="E57" s="35">
        <f>WORKDAY(E56,0)</f>
        <v>44470</v>
      </c>
      <c r="F57" s="8" t="s">
        <v>29</v>
      </c>
      <c r="G57" s="29"/>
    </row>
    <row r="58" spans="1:7" x14ac:dyDescent="0.35">
      <c r="A58" s="14"/>
      <c r="B58" s="15" t="s">
        <v>87</v>
      </c>
      <c r="C58" s="16" t="s">
        <v>6</v>
      </c>
      <c r="D58" s="16" t="s">
        <v>25</v>
      </c>
      <c r="E58" s="35">
        <f>WORKDAY(E57,10)</f>
        <v>44484</v>
      </c>
      <c r="F58" s="8" t="s">
        <v>29</v>
      </c>
      <c r="G58" s="29"/>
    </row>
    <row r="59" spans="1:7" x14ac:dyDescent="0.35">
      <c r="A59" s="67">
        <v>5</v>
      </c>
      <c r="B59" s="78" t="s">
        <v>81</v>
      </c>
      <c r="C59" s="75"/>
      <c r="D59" s="75"/>
      <c r="E59" s="76"/>
      <c r="F59" s="75"/>
      <c r="G59" s="77"/>
    </row>
    <row r="60" spans="1:7" x14ac:dyDescent="0.35">
      <c r="A60" s="14"/>
      <c r="B60" s="17" t="s">
        <v>58</v>
      </c>
      <c r="C60" s="16" t="s">
        <v>21</v>
      </c>
      <c r="D60" s="16" t="s">
        <v>27</v>
      </c>
      <c r="E60" s="35">
        <f>WORKDAY(E58,1)</f>
        <v>44487</v>
      </c>
      <c r="F60" s="8" t="s">
        <v>29</v>
      </c>
      <c r="G60" s="29"/>
    </row>
    <row r="61" spans="1:7" x14ac:dyDescent="0.35">
      <c r="A61" s="59"/>
      <c r="B61" s="60" t="s">
        <v>82</v>
      </c>
      <c r="C61" s="37" t="s">
        <v>21</v>
      </c>
      <c r="D61" s="37" t="s">
        <v>27</v>
      </c>
      <c r="E61" s="35">
        <f>WORKDAY(E60,1)</f>
        <v>44488</v>
      </c>
      <c r="F61" s="36" t="s">
        <v>29</v>
      </c>
      <c r="G61" s="38"/>
    </row>
    <row r="62" spans="1:7" x14ac:dyDescent="0.35">
      <c r="A62" s="59"/>
      <c r="B62" s="60" t="s">
        <v>59</v>
      </c>
      <c r="C62" s="37" t="s">
        <v>21</v>
      </c>
      <c r="D62" s="37" t="s">
        <v>7</v>
      </c>
      <c r="E62" s="35">
        <f>WORKDAY(E61,0)</f>
        <v>44488</v>
      </c>
      <c r="F62" s="36" t="s">
        <v>29</v>
      </c>
      <c r="G62" s="38"/>
    </row>
    <row r="63" spans="1:7" ht="15" thickBot="1" x14ac:dyDescent="0.4">
      <c r="A63" s="18"/>
      <c r="B63" s="19" t="s">
        <v>60</v>
      </c>
      <c r="C63" s="20" t="s">
        <v>6</v>
      </c>
      <c r="D63" s="20" t="s">
        <v>64</v>
      </c>
      <c r="E63" s="39">
        <f>WORKDAY(E62,15)</f>
        <v>44509</v>
      </c>
      <c r="F63" s="24" t="s">
        <v>29</v>
      </c>
      <c r="G63" s="30"/>
    </row>
  </sheetData>
  <mergeCells count="12">
    <mergeCell ref="C55:C56"/>
    <mergeCell ref="D55:D56"/>
    <mergeCell ref="C18:C22"/>
    <mergeCell ref="D18:D22"/>
    <mergeCell ref="A1:G1"/>
    <mergeCell ref="C5:C6"/>
    <mergeCell ref="D5:D6"/>
    <mergeCell ref="E5:E6"/>
    <mergeCell ref="E18:E22"/>
    <mergeCell ref="C41:C45"/>
    <mergeCell ref="D41:D45"/>
    <mergeCell ref="E41:E45"/>
  </mergeCells>
  <hyperlinks>
    <hyperlink ref="B9" r:id="rId1" xr:uid="{5F1C28E3-AC69-407B-A93C-8CA3A9A6BF33}"/>
    <hyperlink ref="B13" r:id="rId2" xr:uid="{0D71F758-DA9F-48C8-AF7A-5C2243B0B24C}"/>
    <hyperlink ref="B58" r:id="rId3" xr:uid="{472D2E0D-D2CB-4F59-9437-BD6290377D27}"/>
  </hyperlinks>
  <printOptions horizontalCentered="1"/>
  <pageMargins left="0.3" right="0.5" top="0.3" bottom="0.5" header="0.3" footer="0.3"/>
  <pageSetup scale="91" orientation="landscape" r:id="rId4"/>
  <headerFooter>
    <oddFooter>&amp;R&amp;P of &amp;N</oddFooter>
  </headerFooter>
  <ignoredErrors>
    <ignoredError sqref="E2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5" ma:contentTypeDescription="Create a new document." ma:contentTypeScope="" ma:versionID="980721590a0bcb2f680c320cd8a59fa4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2b4ad5272f9acf6a2f2cb1d794c090b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B47741-C4BE-4582-8F02-22144F60EA77}"/>
</file>

<file path=customXml/itemProps2.xml><?xml version="1.0" encoding="utf-8"?>
<ds:datastoreItem xmlns:ds="http://schemas.openxmlformats.org/officeDocument/2006/customXml" ds:itemID="{D73DF580-9E73-4EEA-9D88-0C13A254E720}"/>
</file>

<file path=customXml/itemProps3.xml><?xml version="1.0" encoding="utf-8"?>
<ds:datastoreItem xmlns:ds="http://schemas.openxmlformats.org/officeDocument/2006/customXml" ds:itemID="{0457D555-7058-4E3D-8FAA-62FB8B4F26C3}"/>
</file>

<file path=customXml/itemProps4.xml><?xml version="1.0" encoding="utf-8"?>
<ds:datastoreItem xmlns:ds="http://schemas.openxmlformats.org/officeDocument/2006/customXml" ds:itemID="{51757D30-A09A-4FC6-858C-4B9D33B18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Rademacher, Amber - DOA</dc:creator>
  <cp:lastModifiedBy>Simon, Mark - DOA</cp:lastModifiedBy>
  <cp:lastPrinted>2021-07-22T17:52:31Z</cp:lastPrinted>
  <dcterms:created xsi:type="dcterms:W3CDTF">2018-03-16T16:46:28Z</dcterms:created>
  <dcterms:modified xsi:type="dcterms:W3CDTF">2021-08-10T18:01:43Z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0x0101004A8F8BEEF9F5A943984314B33BAED9E2</vt:lpwstr>
  </property>
</Properties>
</file>