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curement\Enterprise Sourcing\4. DRAFTS EXAMPLES AND TEMPLATES\Solicitation Folder Structure\"/>
    </mc:Choice>
  </mc:AlternateContent>
  <xr:revisionPtr revIDLastSave="0" documentId="8_{074B0BFC-58F6-4C16-AD6D-1261879CC864}" xr6:coauthVersionLast="47" xr6:coauthVersionMax="47" xr10:uidLastSave="{00000000-0000-0000-0000-000000000000}"/>
  <bookViews>
    <workbookView xWindow="-120" yWindow="-120" windowWidth="29040" windowHeight="17520" xr2:uid="{F3887608-FF5E-4142-9833-C05F4833A8AE}"/>
  </bookViews>
  <sheets>
    <sheet name="RFB" sheetId="1" r:id="rId1"/>
  </sheets>
  <definedNames>
    <definedName name="_xlnm.Print_Titles" localSheetId="0">RFB!$1:$2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7" i="1" s="1"/>
  <c r="D8" i="1" s="1"/>
  <c r="D9" i="1" s="1"/>
  <c r="D10" i="1" s="1"/>
  <c r="D11" i="1" s="1"/>
  <c r="D12" i="1" s="1"/>
  <c r="D13" i="1" l="1"/>
  <c r="D14" i="1" s="1"/>
  <c r="D15" i="1" l="1"/>
  <c r="D16" i="1" l="1"/>
  <c r="D17" i="1" s="1"/>
  <c r="D18" i="1" s="1"/>
  <c r="D19" i="1" s="1"/>
  <c r="D22" i="1" l="1"/>
  <c r="D20" i="1"/>
  <c r="D23" i="1" s="1"/>
  <c r="D24" i="1" s="1"/>
  <c r="D25" i="1" s="1"/>
  <c r="D27" i="1" s="1"/>
  <c r="D28" i="1" s="1"/>
  <c r="D26" i="1" l="1"/>
  <c r="D30" i="1"/>
  <c r="D31" i="1" s="1"/>
  <c r="D32" i="1" s="1"/>
  <c r="D33" i="1" s="1"/>
  <c r="D34" i="1" s="1"/>
  <c r="D35" i="1" s="1"/>
  <c r="D36" i="1" s="1"/>
  <c r="D37" i="1" l="1"/>
  <c r="D38" i="1" s="1"/>
  <c r="D39" i="1"/>
  <c r="D40" i="1" s="1"/>
  <c r="D41" i="1" s="1"/>
  <c r="D43" i="1" s="1"/>
  <c r="D44" i="1" l="1"/>
  <c r="D45" i="1" s="1"/>
  <c r="D46" i="1" l="1"/>
  <c r="D47" i="1" s="1"/>
  <c r="D48" i="1" s="1"/>
  <c r="D49" i="1"/>
  <c r="D50" i="1" s="1"/>
  <c r="D51" i="1" s="1"/>
  <c r="D53" i="1" s="1"/>
  <c r="D54" i="1" s="1"/>
  <c r="D55" i="1" s="1"/>
  <c r="D56" i="1" s="1"/>
  <c r="D52" i="1" l="1"/>
</calcChain>
</file>

<file path=xl/sharedStrings.xml><?xml version="1.0" encoding="utf-8"?>
<sst xmlns="http://schemas.openxmlformats.org/spreadsheetml/2006/main" count="106" uniqueCount="81">
  <si>
    <t>Request for Bid (RFB) Check List - RFB # _____________________</t>
  </si>
  <si>
    <t>Description</t>
  </si>
  <si>
    <t>Estimated Business Days</t>
  </si>
  <si>
    <t>Targeted Completion Date</t>
  </si>
  <si>
    <t>Date Completed</t>
  </si>
  <si>
    <t>Identify Standards Committee</t>
  </si>
  <si>
    <t>Is this a New or Existing Contract?
      ▪  If Existing, who are the current Contract Users?
      ▪  If New, who requested this contract?</t>
  </si>
  <si>
    <t>0 days</t>
  </si>
  <si>
    <t>Ask Section Chiefs to announce the search for Development/Standards committee members at SAPC.</t>
  </si>
  <si>
    <t>0 - 3 days</t>
  </si>
  <si>
    <t>Develop RFB and Supporting Docs</t>
  </si>
  <si>
    <t>Purpose and Scope</t>
  </si>
  <si>
    <t>3 - 5 days</t>
  </si>
  <si>
    <t>Bidder Qualifications</t>
  </si>
  <si>
    <t>Mandatory Contract requirements</t>
  </si>
  <si>
    <t>Any Special Terms and Conditions</t>
  </si>
  <si>
    <t>Cost Sheet and other supporting documents</t>
  </si>
  <si>
    <t>Compile list of Potential Bidders</t>
  </si>
  <si>
    <t>Conduct Bidder Outreach</t>
  </si>
  <si>
    <t>0 - 5 days</t>
  </si>
  <si>
    <t>RFB Document and Supporting Docs Finalized</t>
  </si>
  <si>
    <t>Peer Review</t>
  </si>
  <si>
    <t>RFB and Supporting Documents entered into Strategic Sourcing</t>
  </si>
  <si>
    <t>1-3 days</t>
  </si>
  <si>
    <t>Section Chief Review</t>
  </si>
  <si>
    <t>10 days</t>
  </si>
  <si>
    <t xml:space="preserve">    ▪  Additional Questions and Concerns Reviewed (as needed)</t>
  </si>
  <si>
    <t>Supervisor approval to post to eSupplier</t>
  </si>
  <si>
    <t>RFB Post date</t>
  </si>
  <si>
    <t>Issue &amp; Manage RFB</t>
  </si>
  <si>
    <t>Until Questions are due, aknowledge receipt of questions, but don't answer submitters.  Compile them into Amendment Template. See Amendments and Q&amp;A folder for template.</t>
  </si>
  <si>
    <t>Same Day</t>
  </si>
  <si>
    <t>Questions Due</t>
  </si>
  <si>
    <t>5-15 days</t>
  </si>
  <si>
    <t>Meet or Email with Standards committee to answer questions received</t>
  </si>
  <si>
    <t>2-3 days</t>
  </si>
  <si>
    <t>Answers reviewed by Section Chief</t>
  </si>
  <si>
    <t>1 - 3 days</t>
  </si>
  <si>
    <t xml:space="preserve">          ▪  If needed, Additional questions &amp; concerns reviewed with Standards Committee</t>
  </si>
  <si>
    <t>0-2 days</t>
  </si>
  <si>
    <t>Post Answers to eSupplier and send Bidder Communication to announce</t>
  </si>
  <si>
    <t xml:space="preserve">          ▪  If multiple rounds of questions add two weeks and repeat last 5 steps.</t>
  </si>
  <si>
    <t>1 - 10 days</t>
  </si>
  <si>
    <t>Review&amp; Award</t>
  </si>
  <si>
    <t>Due Date (Total time posted should be 4-12 weeks)</t>
  </si>
  <si>
    <t>Use RFB/RFP Compliance Checklist(in Bidder Submissions folder)to review responses.</t>
  </si>
  <si>
    <t>1-10 days</t>
  </si>
  <si>
    <t>Clarifications</t>
  </si>
  <si>
    <t>Reference Checks</t>
  </si>
  <si>
    <t>Create Cost Abstract(for single award bids, the cost abstract can be combined with the compliance abstract)</t>
  </si>
  <si>
    <t>1 - 2 days</t>
  </si>
  <si>
    <t>Complete Admin Review briefing 
https://doaintranet.wi.gov/SBOP/Shared%20Documents/AdminReviewBriefingTemplate.docx 
and send to Section Chief for review</t>
  </si>
  <si>
    <t>Administration Review (only occurs on Thursdays)</t>
  </si>
  <si>
    <t>5 - 10 days</t>
  </si>
  <si>
    <t>Route Admin Review approval sheet for signature in Docusign.  Use Docusign Template Named "Administrative Review Sign-Off".  Remove any signatures for those who were not present at the meeting.</t>
  </si>
  <si>
    <t>Same day</t>
  </si>
  <si>
    <t>Draft Disqualifications if relevant. See examples in Disqualification Folder.</t>
  </si>
  <si>
    <t>Identify any records that contain proprietary or confidential information. If it exists, prepare redacted copies for records requests</t>
  </si>
  <si>
    <t xml:space="preserve">Upon Admin Review approval, issue Notice of Intent to award and disqualifications as relevant </t>
  </si>
  <si>
    <t>0-5 days</t>
  </si>
  <si>
    <t>Protest/Appeal Period (services only), PRO-205</t>
  </si>
  <si>
    <t>Post-Award Activities</t>
  </si>
  <si>
    <t>Ensure official procurement Record file is complete. See https://doa.wi.gov/Forms/DOA-3840SPMRecordkeepingChecklist.docx</t>
  </si>
  <si>
    <t>1 day</t>
  </si>
  <si>
    <t>Negotiate any Contract terms that came up as exceptions or clarifications</t>
  </si>
  <si>
    <t>10-20 days</t>
  </si>
  <si>
    <t>Develop Contract User Guide(See template in Contract folder, subfolder Vendornet Documents)</t>
  </si>
  <si>
    <t>6 - 10 days</t>
  </si>
  <si>
    <t>Develop New Contract Analysis  See https://doaintranet.wi.gov/SBOP/Shared%20Documents/ContractAnalysisForm-NewContract.docx?d=wc4a912e653564752afa9b0088ac948d9</t>
  </si>
  <si>
    <t>7 - 10 days</t>
  </si>
  <si>
    <t>Route the Contract to Vendor(s) for signature</t>
  </si>
  <si>
    <t>Route the Contract to DOA for signature.  See https://doaintranet.wi.gov/SBOP/Shared%20Documents/eSignatureRoutingSOP.pdf</t>
  </si>
  <si>
    <t xml:space="preserve">Post award information in STAR </t>
  </si>
  <si>
    <t>1 days</t>
  </si>
  <si>
    <t>Post Contract to Vendornet</t>
  </si>
  <si>
    <t>Create Transactional Contract in STAR.  See STAR Job Aid https://confl-star.wi.gov/display/AGNCY/Creating+a+Transactional+Contract+Job+Aid</t>
  </si>
  <si>
    <t>Contract Start Date</t>
  </si>
  <si>
    <t>Get Contractors's review of contract user guide for completeness and accuracy.</t>
  </si>
  <si>
    <t>Get Certificate of Insurance from Contractor. Ask them to send it to [new COI mailbox TBD]</t>
  </si>
  <si>
    <t>Schedule Contract Kickoff Meeting with Contractor, Fill out Contract Kickoff sheet. See Contract folder, subfolder Contractor Communications and Performance</t>
  </si>
  <si>
    <t>Schedule monthly or quarterly meetings with Contractor, as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</si>
</sst>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4" xfId="1" applyNumberFormat="1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164" fontId="0" fillId="0" borderId="4" xfId="0" applyNumberFormat="1" applyBorder="1"/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0" borderId="5" xfId="2" applyBorder="1" applyAlignment="1">
      <alignment wrapText="1"/>
    </xf>
    <xf numFmtId="0" fontId="0" fillId="0" borderId="7" xfId="0" applyBorder="1" applyAlignment="1">
      <alignment wrapText="1"/>
    </xf>
    <xf numFmtId="14" fontId="0" fillId="0" borderId="0" xfId="0" applyNumberFormat="1"/>
    <xf numFmtId="14" fontId="0" fillId="0" borderId="6" xfId="0" applyNumberForma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2" fillId="3" borderId="5" xfId="0" applyNumberFormat="1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3" borderId="4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/>
    <xf numFmtId="0" fontId="2" fillId="3" borderId="5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center" wrapText="1"/>
    </xf>
    <xf numFmtId="14" fontId="5" fillId="4" borderId="10" xfId="0" applyNumberFormat="1" applyFont="1" applyFill="1" applyBorder="1" applyAlignment="1">
      <alignment horizontal="center" wrapText="1"/>
    </xf>
    <xf numFmtId="14" fontId="5" fillId="4" borderId="12" xfId="0" applyNumberFormat="1" applyFont="1" applyFill="1" applyBorder="1" applyAlignment="1">
      <alignment horizontal="center" wrapText="1"/>
    </xf>
    <xf numFmtId="14" fontId="0" fillId="5" borderId="5" xfId="0" applyNumberFormat="1" applyFill="1" applyBorder="1" applyAlignment="1">
      <alignment horizontal="center" vertical="center"/>
    </xf>
    <xf numFmtId="164" fontId="5" fillId="4" borderId="4" xfId="0" applyNumberFormat="1" applyFont="1" applyFill="1" applyBorder="1"/>
    <xf numFmtId="0" fontId="0" fillId="4" borderId="5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/>
    </xf>
    <xf numFmtId="164" fontId="5" fillId="4" borderId="4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14" fontId="5" fillId="4" borderId="6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/>
    <xf numFmtId="164" fontId="0" fillId="0" borderId="16" xfId="0" applyNumberFormat="1" applyBorder="1"/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8" xfId="0" applyNumberFormat="1" applyBorder="1"/>
    <xf numFmtId="164" fontId="0" fillId="0" borderId="14" xfId="0" applyNumberFormat="1" applyBorder="1"/>
    <xf numFmtId="0" fontId="0" fillId="0" borderId="19" xfId="0" applyBorder="1" applyAlignment="1">
      <alignment wrapText="1"/>
    </xf>
    <xf numFmtId="14" fontId="0" fillId="0" borderId="9" xfId="0" applyNumberFormat="1" applyBorder="1" applyAlignment="1">
      <alignment horizontal="center" vertical="center" wrapText="1"/>
    </xf>
    <xf numFmtId="164" fontId="0" fillId="0" borderId="20" xfId="0" applyNumberFormat="1" applyBorder="1"/>
    <xf numFmtId="0" fontId="0" fillId="0" borderId="21" xfId="0" applyBorder="1" applyAlignment="1">
      <alignment wrapText="1"/>
    </xf>
    <xf numFmtId="0" fontId="3" fillId="0" borderId="17" xfId="2" applyBorder="1" applyAlignment="1">
      <alignment wrapText="1"/>
    </xf>
    <xf numFmtId="0" fontId="3" fillId="0" borderId="16" xfId="2" applyBorder="1" applyAlignment="1">
      <alignment wrapText="1"/>
    </xf>
    <xf numFmtId="0" fontId="3" fillId="0" borderId="9" xfId="2" applyBorder="1" applyAlignment="1">
      <alignment wrapText="1"/>
    </xf>
    <xf numFmtId="164" fontId="2" fillId="6" borderId="0" xfId="0" applyNumberFormat="1" applyFont="1" applyFill="1"/>
    <xf numFmtId="0" fontId="8" fillId="6" borderId="16" xfId="2" applyFont="1" applyFill="1" applyBorder="1" applyAlignment="1">
      <alignment wrapText="1"/>
    </xf>
    <xf numFmtId="0" fontId="2" fillId="6" borderId="14" xfId="0" applyFont="1" applyFill="1" applyBorder="1" applyAlignment="1">
      <alignment horizontal="center" vertical="center"/>
    </xf>
    <xf numFmtId="14" fontId="2" fillId="6" borderId="5" xfId="0" applyNumberFormat="1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14" fontId="9" fillId="3" borderId="9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164" fontId="6" fillId="0" borderId="0" xfId="0" applyNumberFormat="1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a.wi.gov/Forms/DOA-3840SPMRecordkeepingChecklist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oaintranet.wi.gov/SBOP/Shared%20Documents/ContractAnalysisForm-NewContract.docx?d=wc4a912e653564752afa9b0088ac948d9" TargetMode="External"/><Relationship Id="rId1" Type="http://schemas.openxmlformats.org/officeDocument/2006/relationships/hyperlink" Target="https://doa.wi.gov/ProcurementManual/Pages/PRO-204.aspx" TargetMode="External"/><Relationship Id="rId6" Type="http://schemas.openxmlformats.org/officeDocument/2006/relationships/hyperlink" Target="https://doaintranet.wi.gov/SBOP/Shared%20Documents/AdminReviewBriefingTemplate.docx" TargetMode="External"/><Relationship Id="rId5" Type="http://schemas.openxmlformats.org/officeDocument/2006/relationships/hyperlink" Target="https://confl-star.wi.gov/display/AGNCY/Creating+a+Transactional+Contract+Job+Aid" TargetMode="External"/><Relationship Id="rId4" Type="http://schemas.openxmlformats.org/officeDocument/2006/relationships/hyperlink" Target="See%20https:/doaintranet.wi.gov/SBOP/Shared%20Documents/eSignatureRoutingSO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4BDE-1152-475A-88B3-C1E28F0C5E40}">
  <dimension ref="A1:E56"/>
  <sheetViews>
    <sheetView tabSelected="1" zoomScale="110" zoomScaleNormal="110" workbookViewId="0">
      <pane ySplit="2" topLeftCell="A40" activePane="bottomLeft" state="frozen"/>
      <selection pane="bottomLeft" activeCell="D5" sqref="D5"/>
    </sheetView>
  </sheetViews>
  <sheetFormatPr defaultColWidth="9.140625" defaultRowHeight="15"/>
  <cols>
    <col min="1" max="1" width="3.7109375" style="1" customWidth="1"/>
    <col min="2" max="2" width="73.5703125" style="2" customWidth="1"/>
    <col min="3" max="3" width="14.28515625" style="3" customWidth="1"/>
    <col min="4" max="4" width="17" style="17" customWidth="1"/>
    <col min="5" max="5" width="12.7109375" style="12" customWidth="1"/>
  </cols>
  <sheetData>
    <row r="1" spans="1:5" ht="18.75" thickBot="1">
      <c r="A1" s="73" t="s">
        <v>0</v>
      </c>
      <c r="B1" s="73"/>
      <c r="C1" s="73"/>
      <c r="D1" s="73"/>
      <c r="E1" s="73"/>
    </row>
    <row r="2" spans="1:5" s="24" customFormat="1" ht="42.75">
      <c r="A2" s="20"/>
      <c r="B2" s="21" t="s">
        <v>1</v>
      </c>
      <c r="C2" s="21" t="s">
        <v>2</v>
      </c>
      <c r="D2" s="22" t="s">
        <v>3</v>
      </c>
      <c r="E2" s="23" t="s">
        <v>4</v>
      </c>
    </row>
    <row r="3" spans="1:5" s="24" customFormat="1" ht="14.25">
      <c r="A3" s="32">
        <v>1</v>
      </c>
      <c r="B3" s="33" t="s">
        <v>5</v>
      </c>
      <c r="C3" s="34"/>
      <c r="D3" s="35"/>
      <c r="E3" s="36"/>
    </row>
    <row r="4" spans="1:5" ht="45">
      <c r="A4" s="4"/>
      <c r="B4" s="5" t="s">
        <v>6</v>
      </c>
      <c r="C4" s="6" t="s">
        <v>7</v>
      </c>
      <c r="D4" s="37">
        <v>45108</v>
      </c>
      <c r="E4" s="13"/>
    </row>
    <row r="5" spans="1:5" ht="17.100000000000001" customHeight="1">
      <c r="A5" s="7"/>
      <c r="B5" s="72" t="s">
        <v>8</v>
      </c>
      <c r="C5" s="49" t="s">
        <v>9</v>
      </c>
      <c r="D5" s="50">
        <f>WORKDAY(D4,3)</f>
        <v>45112</v>
      </c>
      <c r="E5" s="13"/>
    </row>
    <row r="6" spans="1:5">
      <c r="A6" s="38">
        <v>2</v>
      </c>
      <c r="B6" s="42" t="s">
        <v>10</v>
      </c>
      <c r="C6" s="39"/>
      <c r="D6" s="40"/>
      <c r="E6" s="41"/>
    </row>
    <row r="7" spans="1:5">
      <c r="A7" s="7"/>
      <c r="B7" s="5" t="s">
        <v>11</v>
      </c>
      <c r="C7" s="6" t="s">
        <v>12</v>
      </c>
      <c r="D7" s="59">
        <f>WORKDAY(D5,5)</f>
        <v>45119</v>
      </c>
      <c r="E7" s="13"/>
    </row>
    <row r="8" spans="1:5">
      <c r="A8" s="7"/>
      <c r="B8" s="5" t="s">
        <v>13</v>
      </c>
      <c r="C8" s="6" t="s">
        <v>12</v>
      </c>
      <c r="D8" s="59">
        <f>WORKDAY(D7,5)</f>
        <v>45126</v>
      </c>
      <c r="E8" s="13"/>
    </row>
    <row r="9" spans="1:5">
      <c r="A9" s="7"/>
      <c r="B9" s="5" t="s">
        <v>14</v>
      </c>
      <c r="C9" s="6" t="s">
        <v>12</v>
      </c>
      <c r="D9" s="59">
        <f t="shared" ref="D9:D11" si="0">WORKDAY(D8,5)</f>
        <v>45133</v>
      </c>
      <c r="E9" s="13"/>
    </row>
    <row r="10" spans="1:5">
      <c r="A10" s="7"/>
      <c r="B10" s="5" t="s">
        <v>15</v>
      </c>
      <c r="C10" s="6" t="s">
        <v>12</v>
      </c>
      <c r="D10" s="59">
        <f t="shared" si="0"/>
        <v>45140</v>
      </c>
      <c r="E10" s="13"/>
    </row>
    <row r="11" spans="1:5">
      <c r="A11" s="7"/>
      <c r="B11" s="5" t="s">
        <v>16</v>
      </c>
      <c r="C11" s="6" t="s">
        <v>12</v>
      </c>
      <c r="D11" s="59">
        <f t="shared" si="0"/>
        <v>45147</v>
      </c>
      <c r="E11" s="13"/>
    </row>
    <row r="12" spans="1:5">
      <c r="A12" s="7"/>
      <c r="B12" s="5" t="s">
        <v>17</v>
      </c>
      <c r="C12" s="6" t="s">
        <v>9</v>
      </c>
      <c r="D12" s="16">
        <f>WORKDAY(D11,3)</f>
        <v>45152</v>
      </c>
      <c r="E12" s="13"/>
    </row>
    <row r="13" spans="1:5">
      <c r="A13" s="7"/>
      <c r="B13" s="5" t="s">
        <v>18</v>
      </c>
      <c r="C13" s="6" t="s">
        <v>19</v>
      </c>
      <c r="D13" s="16">
        <f>WORKDAY(D12,5)</f>
        <v>45159</v>
      </c>
      <c r="E13" s="13"/>
    </row>
    <row r="14" spans="1:5">
      <c r="A14" s="7"/>
      <c r="B14" s="5" t="s">
        <v>20</v>
      </c>
      <c r="C14" s="6" t="s">
        <v>7</v>
      </c>
      <c r="D14" s="16">
        <f>WORKDAY(D13,0)</f>
        <v>45159</v>
      </c>
      <c r="E14" s="13"/>
    </row>
    <row r="15" spans="1:5">
      <c r="A15" s="7"/>
      <c r="B15" s="5" t="s">
        <v>21</v>
      </c>
      <c r="C15" s="6" t="s">
        <v>12</v>
      </c>
      <c r="D15" s="16">
        <f>WORKDAY(D14,5)</f>
        <v>45166</v>
      </c>
      <c r="E15" s="13"/>
    </row>
    <row r="16" spans="1:5" ht="15" customHeight="1">
      <c r="A16" s="7"/>
      <c r="B16" s="5" t="s">
        <v>22</v>
      </c>
      <c r="C16" s="6" t="s">
        <v>23</v>
      </c>
      <c r="D16" s="16">
        <f>WORKDAY(D15,3)</f>
        <v>45169</v>
      </c>
      <c r="E16" s="13"/>
    </row>
    <row r="17" spans="1:5">
      <c r="A17" s="7"/>
      <c r="B17" s="5" t="s">
        <v>24</v>
      </c>
      <c r="C17" s="6" t="s">
        <v>25</v>
      </c>
      <c r="D17" s="16">
        <f>WORKDAY(D16,10)</f>
        <v>45183</v>
      </c>
      <c r="E17" s="13"/>
    </row>
    <row r="18" spans="1:5">
      <c r="A18" s="7"/>
      <c r="B18" s="5" t="s">
        <v>26</v>
      </c>
      <c r="C18" s="6" t="s">
        <v>12</v>
      </c>
      <c r="D18" s="16">
        <f>WORKDAY(D17,5)</f>
        <v>45190</v>
      </c>
      <c r="E18" s="13"/>
    </row>
    <row r="19" spans="1:5">
      <c r="A19" s="7"/>
      <c r="B19" s="5" t="s">
        <v>27</v>
      </c>
      <c r="C19" s="6" t="s">
        <v>19</v>
      </c>
      <c r="D19" s="16">
        <f>WORKDAY(D18,5)</f>
        <v>45197</v>
      </c>
      <c r="E19" s="13"/>
    </row>
    <row r="20" spans="1:5">
      <c r="A20" s="7"/>
      <c r="B20" s="5" t="s">
        <v>28</v>
      </c>
      <c r="C20" s="6" t="s">
        <v>7</v>
      </c>
      <c r="D20" s="71">
        <f>WORKDAY(D19,0)</f>
        <v>45197</v>
      </c>
      <c r="E20" s="13"/>
    </row>
    <row r="21" spans="1:5" s="25" customFormat="1" ht="14.25">
      <c r="A21" s="43">
        <v>3</v>
      </c>
      <c r="B21" s="44" t="s">
        <v>29</v>
      </c>
      <c r="C21" s="45"/>
      <c r="D21" s="46"/>
      <c r="E21" s="47"/>
    </row>
    <row r="22" spans="1:5" ht="45">
      <c r="A22" s="7"/>
      <c r="B22" s="5" t="s">
        <v>30</v>
      </c>
      <c r="C22" s="6" t="s">
        <v>31</v>
      </c>
      <c r="D22" s="16">
        <f>WORKDAY(D19,0)</f>
        <v>45197</v>
      </c>
      <c r="E22" s="13"/>
    </row>
    <row r="23" spans="1:5">
      <c r="A23" s="7"/>
      <c r="B23" s="5" t="s">
        <v>32</v>
      </c>
      <c r="C23" s="6" t="s">
        <v>33</v>
      </c>
      <c r="D23" s="16">
        <f>WORKDAY(D20,15)</f>
        <v>45218</v>
      </c>
      <c r="E23" s="13"/>
    </row>
    <row r="24" spans="1:5">
      <c r="A24" s="7"/>
      <c r="B24" s="5" t="s">
        <v>34</v>
      </c>
      <c r="C24" s="6" t="s">
        <v>35</v>
      </c>
      <c r="D24" s="16">
        <f>WORKDAY(D23,3)</f>
        <v>45223</v>
      </c>
      <c r="E24" s="13"/>
    </row>
    <row r="25" spans="1:5">
      <c r="A25" s="7"/>
      <c r="B25" s="5" t="s">
        <v>36</v>
      </c>
      <c r="C25" s="6" t="s">
        <v>37</v>
      </c>
      <c r="D25" s="16">
        <f>WORKDAY(D24,3)</f>
        <v>45226</v>
      </c>
      <c r="E25" s="13"/>
    </row>
    <row r="26" spans="1:5" ht="17.45" customHeight="1">
      <c r="A26" s="7"/>
      <c r="B26" s="5" t="s">
        <v>38</v>
      </c>
      <c r="C26" s="6" t="s">
        <v>39</v>
      </c>
      <c r="D26" s="16">
        <f>WORKDAY(D24,2)</f>
        <v>45225</v>
      </c>
      <c r="E26" s="13"/>
    </row>
    <row r="27" spans="1:5">
      <c r="A27" s="7"/>
      <c r="B27" s="5" t="s">
        <v>40</v>
      </c>
      <c r="C27" s="6" t="s">
        <v>7</v>
      </c>
      <c r="D27" s="16">
        <f>WORKDAY(D25,0)</f>
        <v>45226</v>
      </c>
      <c r="E27" s="13"/>
    </row>
    <row r="28" spans="1:5">
      <c r="A28" s="7"/>
      <c r="B28" s="5" t="s">
        <v>41</v>
      </c>
      <c r="C28" s="16" t="s">
        <v>42</v>
      </c>
      <c r="D28" s="16">
        <f>WORKDAY(D27,10)</f>
        <v>45240</v>
      </c>
      <c r="E28" s="13"/>
    </row>
    <row r="29" spans="1:5" s="26" customFormat="1" ht="14.25">
      <c r="A29" s="43">
        <v>4</v>
      </c>
      <c r="B29" s="44" t="s">
        <v>43</v>
      </c>
      <c r="C29" s="45"/>
      <c r="D29" s="46"/>
      <c r="E29" s="47"/>
    </row>
    <row r="30" spans="1:5" s="26" customFormat="1">
      <c r="A30" s="27"/>
      <c r="B30" s="8" t="s">
        <v>44</v>
      </c>
      <c r="C30" s="28"/>
      <c r="D30" s="70">
        <f>WORKDAY(D28,10)</f>
        <v>45254</v>
      </c>
      <c r="E30" s="29"/>
    </row>
    <row r="31" spans="1:5" s="26" customFormat="1" ht="30">
      <c r="A31" s="7"/>
      <c r="B31" s="5" t="s">
        <v>45</v>
      </c>
      <c r="C31" s="49" t="s">
        <v>46</v>
      </c>
      <c r="D31" s="50">
        <f>WORKDAY(D30,10)</f>
        <v>45268</v>
      </c>
      <c r="E31" s="13"/>
    </row>
    <row r="32" spans="1:5">
      <c r="A32" s="7"/>
      <c r="B32" s="5" t="s">
        <v>47</v>
      </c>
      <c r="C32" s="6" t="s">
        <v>19</v>
      </c>
      <c r="D32" s="16">
        <f>WORKDAY(D31,5)</f>
        <v>45275</v>
      </c>
      <c r="E32" s="13"/>
    </row>
    <row r="33" spans="1:5">
      <c r="A33" s="7"/>
      <c r="B33" s="5" t="s">
        <v>48</v>
      </c>
      <c r="C33" s="6" t="s">
        <v>19</v>
      </c>
      <c r="D33" s="16">
        <f>WORKDAY(D32,5)</f>
        <v>45282</v>
      </c>
      <c r="E33" s="13"/>
    </row>
    <row r="34" spans="1:5" ht="30">
      <c r="A34" s="7"/>
      <c r="B34" s="5" t="s">
        <v>49</v>
      </c>
      <c r="C34" s="6" t="s">
        <v>50</v>
      </c>
      <c r="D34" s="16">
        <f>WORKDAY(D33,2)</f>
        <v>45286</v>
      </c>
      <c r="E34" s="13"/>
    </row>
    <row r="35" spans="1:5" ht="60">
      <c r="A35" s="7"/>
      <c r="B35" s="10" t="s">
        <v>51</v>
      </c>
      <c r="C35" s="6" t="s">
        <v>50</v>
      </c>
      <c r="D35" s="16">
        <f>WORKDAY(D34,2)</f>
        <v>45288</v>
      </c>
      <c r="E35" s="13"/>
    </row>
    <row r="36" spans="1:5">
      <c r="A36" s="30"/>
      <c r="B36" s="31" t="s">
        <v>52</v>
      </c>
      <c r="C36" s="9" t="s">
        <v>53</v>
      </c>
      <c r="D36" s="18">
        <f>WORKDAY(D35,10)</f>
        <v>45302</v>
      </c>
      <c r="E36" s="14"/>
    </row>
    <row r="37" spans="1:5" ht="45">
      <c r="A37" s="7"/>
      <c r="B37" s="5" t="s">
        <v>54</v>
      </c>
      <c r="C37" s="6" t="s">
        <v>55</v>
      </c>
      <c r="D37" s="16">
        <f>WORKDAY(D36,0)</f>
        <v>45302</v>
      </c>
      <c r="E37" s="13"/>
    </row>
    <row r="38" spans="1:5">
      <c r="A38" s="7"/>
      <c r="B38" s="5" t="s">
        <v>56</v>
      </c>
      <c r="C38" s="6" t="s">
        <v>7</v>
      </c>
      <c r="D38" s="16">
        <f>WORKDAY(D37,0)</f>
        <v>45302</v>
      </c>
      <c r="E38" s="13"/>
    </row>
    <row r="39" spans="1:5" ht="30">
      <c r="A39" s="7"/>
      <c r="B39" s="5" t="s">
        <v>57</v>
      </c>
      <c r="C39" s="6" t="s">
        <v>7</v>
      </c>
      <c r="D39" s="16">
        <f>WORKDAY(D36,0)</f>
        <v>45302</v>
      </c>
      <c r="E39" s="13"/>
    </row>
    <row r="40" spans="1:5" ht="30">
      <c r="A40" s="7"/>
      <c r="B40" s="5" t="s">
        <v>58</v>
      </c>
      <c r="C40" s="6" t="s">
        <v>59</v>
      </c>
      <c r="D40" s="16">
        <f>WORKDAY(D39,5)</f>
        <v>45309</v>
      </c>
      <c r="E40" s="13"/>
    </row>
    <row r="41" spans="1:5">
      <c r="A41" s="7"/>
      <c r="B41" s="10" t="s">
        <v>60</v>
      </c>
      <c r="C41" s="6" t="s">
        <v>25</v>
      </c>
      <c r="D41" s="16">
        <f>WORKDAY(D40,10)</f>
        <v>45323</v>
      </c>
      <c r="E41" s="13"/>
    </row>
    <row r="42" spans="1:5">
      <c r="A42" s="38">
        <v>5</v>
      </c>
      <c r="B42" s="48" t="s">
        <v>61</v>
      </c>
      <c r="C42" s="45"/>
      <c r="D42" s="46"/>
      <c r="E42" s="47"/>
    </row>
    <row r="43" spans="1:5" ht="30">
      <c r="A43" s="7"/>
      <c r="B43" s="10" t="s">
        <v>62</v>
      </c>
      <c r="C43" s="6" t="s">
        <v>63</v>
      </c>
      <c r="D43" s="16">
        <f>WORKDAY(D41,1)</f>
        <v>45324</v>
      </c>
      <c r="E43" s="19"/>
    </row>
    <row r="44" spans="1:5">
      <c r="B44" s="54" t="s">
        <v>64</v>
      </c>
      <c r="C44" s="51" t="s">
        <v>65</v>
      </c>
      <c r="D44" s="16">
        <f>WORKDAY(D43,20)</f>
        <v>45352</v>
      </c>
      <c r="E44" s="19"/>
    </row>
    <row r="45" spans="1:5" ht="30">
      <c r="A45" s="56"/>
      <c r="B45" s="54" t="s">
        <v>66</v>
      </c>
      <c r="C45" s="51" t="s">
        <v>67</v>
      </c>
      <c r="D45" s="16">
        <f>WORKDAY(D44,10)</f>
        <v>45366</v>
      </c>
      <c r="E45" s="19"/>
    </row>
    <row r="46" spans="1:5" ht="45">
      <c r="A46" s="53"/>
      <c r="B46" s="62" t="s">
        <v>68</v>
      </c>
      <c r="C46" s="51" t="s">
        <v>69</v>
      </c>
      <c r="D46" s="16">
        <f>WORKDAY(D45,10)</f>
        <v>45380</v>
      </c>
      <c r="E46" s="19"/>
    </row>
    <row r="47" spans="1:5">
      <c r="A47" s="53"/>
      <c r="B47" s="54" t="s">
        <v>70</v>
      </c>
      <c r="C47" s="51" t="s">
        <v>53</v>
      </c>
      <c r="D47" s="16">
        <f>WORKDAY(D46,10)</f>
        <v>45394</v>
      </c>
      <c r="E47" s="19"/>
    </row>
    <row r="48" spans="1:5" ht="45">
      <c r="A48" s="56"/>
      <c r="B48" s="63" t="s">
        <v>71</v>
      </c>
      <c r="C48" s="51" t="s">
        <v>53</v>
      </c>
      <c r="D48" s="16">
        <f>WORKDAY(D47,10)</f>
        <v>45408</v>
      </c>
      <c r="E48" s="19"/>
    </row>
    <row r="49" spans="1:5">
      <c r="A49" s="56"/>
      <c r="B49" s="54" t="s">
        <v>72</v>
      </c>
      <c r="C49" s="51" t="s">
        <v>73</v>
      </c>
      <c r="D49" s="16">
        <f>WORKDAY(D45,1)</f>
        <v>45369</v>
      </c>
      <c r="E49" s="19"/>
    </row>
    <row r="50" spans="1:5">
      <c r="A50" s="57"/>
      <c r="B50" s="58" t="s">
        <v>74</v>
      </c>
      <c r="C50" s="51" t="s">
        <v>31</v>
      </c>
      <c r="D50" s="16">
        <f t="shared" ref="D50:D52" si="1">WORKDAY(D49,0)</f>
        <v>45369</v>
      </c>
      <c r="E50" s="13"/>
    </row>
    <row r="51" spans="1:5" ht="30">
      <c r="A51" s="60"/>
      <c r="B51" s="64" t="s">
        <v>75</v>
      </c>
      <c r="C51" s="51" t="s">
        <v>31</v>
      </c>
      <c r="D51" s="16">
        <f t="shared" si="1"/>
        <v>45369</v>
      </c>
      <c r="E51" s="19"/>
    </row>
    <row r="52" spans="1:5">
      <c r="A52" s="65">
        <v>6</v>
      </c>
      <c r="B52" s="66" t="s">
        <v>76</v>
      </c>
      <c r="C52" s="67"/>
      <c r="D52" s="68">
        <f t="shared" si="1"/>
        <v>45369</v>
      </c>
      <c r="E52" s="69"/>
    </row>
    <row r="53" spans="1:5">
      <c r="A53" s="53"/>
      <c r="B53" s="55" t="s">
        <v>77</v>
      </c>
      <c r="C53" s="51" t="s">
        <v>53</v>
      </c>
      <c r="D53" s="16">
        <f>WORKDAY(D51,10)</f>
        <v>45383</v>
      </c>
      <c r="E53" s="19"/>
    </row>
    <row r="54" spans="1:5" ht="30">
      <c r="A54" s="53"/>
      <c r="B54" s="55" t="s">
        <v>78</v>
      </c>
      <c r="C54" s="51" t="s">
        <v>53</v>
      </c>
      <c r="D54" s="16">
        <f>WORKDAY(D53,10)</f>
        <v>45397</v>
      </c>
      <c r="E54" s="19"/>
    </row>
    <row r="55" spans="1:5" ht="45">
      <c r="A55" s="53"/>
      <c r="B55" s="61" t="s">
        <v>79</v>
      </c>
      <c r="C55" s="51" t="s">
        <v>53</v>
      </c>
      <c r="D55" s="16">
        <f t="shared" ref="D55:D56" si="2">WORKDAY(D54,10)</f>
        <v>45411</v>
      </c>
      <c r="E55" s="19"/>
    </row>
    <row r="56" spans="1:5" ht="15.75" thickBot="1">
      <c r="A56" s="52"/>
      <c r="B56" s="11" t="s">
        <v>80</v>
      </c>
      <c r="C56" s="51" t="s">
        <v>53</v>
      </c>
      <c r="D56" s="16">
        <f t="shared" si="2"/>
        <v>45425</v>
      </c>
      <c r="E56" s="15"/>
    </row>
  </sheetData>
  <mergeCells count="1">
    <mergeCell ref="A1:E1"/>
  </mergeCells>
  <phoneticPr fontId="7" type="noConversion"/>
  <hyperlinks>
    <hyperlink ref="B41" r:id="rId1" display="     -  Protest/Appeal Period (services only), PRO-205" xr:uid="{472D2E0D-D2CB-4F59-9437-BD6290377D27}"/>
    <hyperlink ref="B46" r:id="rId2" xr:uid="{7CFCF805-E023-40CA-B4F4-9B96AE9E023B}"/>
    <hyperlink ref="B43" r:id="rId3" xr:uid="{DBA12BE8-9AC5-4B43-9178-5E798EBBF61C}"/>
    <hyperlink ref="B48" r:id="rId4" display="     -  Route the Contract to DOA for signature.  See https://doaintranet.wi.gov/SBOP/Shared%20Documents/eSignatureRoutingSOP.pdf" xr:uid="{DF3108C7-DE63-4C80-866F-B257A2819E3D}"/>
    <hyperlink ref="B51" r:id="rId5" xr:uid="{575F31EB-EC28-4B6F-92DD-8C499C157379}"/>
    <hyperlink ref="B35" r:id="rId6" display="https://doaintranet.wi.gov/SBOP/Shared Documents/AdminReviewBriefingTemplate.docx" xr:uid="{072B0D1E-F605-4349-9B44-00A0CB046AFE}"/>
  </hyperlinks>
  <printOptions horizontalCentered="1"/>
  <pageMargins left="0.3" right="0.5" top="0.3" bottom="0.5" header="0.3" footer="0.3"/>
  <pageSetup scale="91" orientation="landscape" r:id="rId7"/>
  <headerFoot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5" ma:contentTypeDescription="Create a new document." ma:contentTypeScope="" ma:versionID="e2a05479038b220eb2c2ee507601bd1a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ef4edb602e557d0dc31ae9025dae6054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27AD66-10B3-4680-85EB-60939FE6AA2B}"/>
</file>

<file path=customXml/itemProps2.xml><?xml version="1.0" encoding="utf-8"?>
<ds:datastoreItem xmlns:ds="http://schemas.openxmlformats.org/officeDocument/2006/customXml" ds:itemID="{9A075CB8-EA3B-41B2-85AF-3D7784C7B231}"/>
</file>

<file path=customXml/itemProps3.xml><?xml version="1.0" encoding="utf-8"?>
<ds:datastoreItem xmlns:ds="http://schemas.openxmlformats.org/officeDocument/2006/customXml" ds:itemID="{D8625549-90FF-4580-8B46-3F2D97A6283F}"/>
</file>

<file path=customXml/itemProps4.xml><?xml version="1.0" encoding="utf-8"?>
<ds:datastoreItem xmlns:ds="http://schemas.openxmlformats.org/officeDocument/2006/customXml" ds:itemID="{8A488A32-F3DF-4319-8489-8DF847474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Rademacher, Amber - DOA</dc:creator>
  <cp:keywords/>
  <dc:description/>
  <cp:lastModifiedBy>Tucker, Chris - DOA</cp:lastModifiedBy>
  <cp:revision/>
  <dcterms:created xsi:type="dcterms:W3CDTF">2018-03-16T16:46:28Z</dcterms:created>
  <dcterms:modified xsi:type="dcterms:W3CDTF">2024-09-26T15:12:57Z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0x0101004A8F8BEEF9F5A943984314B33BAED9E2</vt:lpwstr>
  </property>
</Properties>
</file>