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tables/table1.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G:\Housing\ESG-HPP-THP\EHH 2021-2022\Application Materials_2021-2022\"/>
    </mc:Choice>
  </mc:AlternateContent>
  <xr:revisionPtr revIDLastSave="0" documentId="13_ncr:1_{6CCEB36B-F44B-417C-BEE7-FE931FDC8B8F}" xr6:coauthVersionLast="45" xr6:coauthVersionMax="45" xr10:uidLastSave="{00000000-0000-0000-0000-000000000000}"/>
  <bookViews>
    <workbookView xWindow="12390" yWindow="3225" windowWidth="32805" windowHeight="16695" xr2:uid="{EFB5D428-9A11-4B73-A375-35E638E03BD6}"/>
  </bookViews>
  <sheets>
    <sheet name="INSTRUCTIONS" sheetId="13" r:id="rId1"/>
    <sheet name="Coalition" sheetId="10" r:id="rId2"/>
    <sheet name="Lead Applicant" sheetId="8" r:id="rId3"/>
    <sheet name="FUNDING SUMMARY" sheetId="9" r:id="rId4"/>
    <sheet name="Admin&amp;HMIS" sheetId="6" r:id="rId5"/>
    <sheet name="RRH" sheetId="1" r:id="rId6"/>
    <sheet name="Prevention" sheetId="2" r:id="rId7"/>
    <sheet name="Shelter" sheetId="3" r:id="rId8"/>
    <sheet name="Outreach" sheetId="4" r:id="rId9"/>
    <sheet name="HAP" sheetId="12" r:id="rId10"/>
    <sheet name="Detailed Match" sheetId="11" r:id="rId11"/>
  </sheets>
  <externalReferences>
    <externalReference r:id="rId12"/>
  </externalReferences>
  <definedNames>
    <definedName name="ACTIVITY">[1]Sheet1!$A$2:$A$9</definedName>
    <definedName name="Alphabet">[1]Sheet1!#REF!</definedName>
    <definedName name="HOMELESSNESS_PREVENTION_FINANCIAL_PAYMENT">[1]Sheet1!#REF!</definedName>
    <definedName name="HOMELESSNESS_PREVENTION_FINANCIAL_SERVICES">[1]Sheet1!#REF!</definedName>
    <definedName name="HOMELESSNESS_PREVENTION_RENT_PAYMENT">[1]Sheet1!#REF!</definedName>
    <definedName name="HomelessnessPreventionFinancialPayment">[1]Sheet1!#REF!</definedName>
    <definedName name="PREVENTION_FINANCIAL_ASSISTANCE">[1]Sheet1!#REF!</definedName>
    <definedName name="_xlnm.Print_Area" localSheetId="10">'Detailed Match'!$A$4:$E$38</definedName>
    <definedName name="_xlnm.Print_Titles" localSheetId="10">'Detailed Match'!$4:$9</definedName>
    <definedName name="Toggle">'Detailed Match'!#REF!</definedName>
    <definedName name="TypesofMatch">'Detailed Match'!#REF!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9" l="1"/>
  <c r="J30" i="9"/>
  <c r="J21" i="9"/>
  <c r="J12" i="9"/>
  <c r="J11" i="9"/>
  <c r="J10" i="9"/>
  <c r="E7" i="6" l="1"/>
  <c r="E8" i="6"/>
  <c r="E9" i="6"/>
  <c r="E10" i="6"/>
  <c r="E11" i="6"/>
  <c r="E12" i="6"/>
  <c r="E13" i="6"/>
  <c r="E14" i="6"/>
  <c r="E15" i="6"/>
  <c r="E6" i="6"/>
  <c r="E16" i="6" s="1"/>
  <c r="D16" i="6"/>
  <c r="F12" i="9" s="1"/>
  <c r="G26" i="12"/>
  <c r="F35" i="9" s="1"/>
  <c r="G35" i="9" s="1"/>
  <c r="B3" i="12"/>
  <c r="B3" i="8"/>
  <c r="B2" i="12" s="1"/>
  <c r="G16" i="1"/>
  <c r="G12" i="9" l="1"/>
  <c r="F39" i="9"/>
  <c r="B2" i="1"/>
  <c r="B3" i="1"/>
  <c r="B5" i="11" l="1"/>
  <c r="B7" i="11"/>
  <c r="I6" i="2" l="1"/>
  <c r="G16" i="4"/>
  <c r="F19" i="9" s="1"/>
  <c r="G19" i="9" s="1"/>
  <c r="G16" i="2"/>
  <c r="F25" i="9" s="1"/>
  <c r="G25" i="9" s="1"/>
  <c r="H16" i="1"/>
  <c r="F31" i="9" s="1"/>
  <c r="G31" i="9" s="1"/>
  <c r="F30" i="9"/>
  <c r="G30" i="9" s="1"/>
  <c r="B32" i="6"/>
  <c r="F16" i="9" s="1"/>
  <c r="G16" i="9" s="1"/>
  <c r="C16" i="6"/>
  <c r="F11" i="9" s="1"/>
  <c r="B16" i="6"/>
  <c r="F10" i="9" s="1"/>
  <c r="B4" i="9"/>
  <c r="B3" i="9"/>
  <c r="B3" i="4"/>
  <c r="B2" i="4"/>
  <c r="B3" i="3"/>
  <c r="B2" i="3"/>
  <c r="B3" i="2"/>
  <c r="B2" i="2"/>
  <c r="B3" i="6"/>
  <c r="B2" i="6"/>
  <c r="H16" i="2"/>
  <c r="F26" i="9" s="1"/>
  <c r="G26" i="9" s="1"/>
  <c r="G19" i="3"/>
  <c r="F22" i="9" s="1"/>
  <c r="G22" i="9" s="1"/>
  <c r="I15" i="2"/>
  <c r="I14" i="2"/>
  <c r="I13" i="2"/>
  <c r="I12" i="2"/>
  <c r="I11" i="2"/>
  <c r="I10" i="2"/>
  <c r="I9" i="2"/>
  <c r="I8" i="2"/>
  <c r="I7" i="2"/>
  <c r="I6" i="1"/>
  <c r="I7" i="1"/>
  <c r="I8" i="1"/>
  <c r="I9" i="1"/>
  <c r="I10" i="1"/>
  <c r="I11" i="1"/>
  <c r="I12" i="1"/>
  <c r="I13" i="1"/>
  <c r="I14" i="1"/>
  <c r="I15" i="1"/>
  <c r="I16" i="1" l="1"/>
  <c r="F38" i="9"/>
  <c r="G11" i="9"/>
  <c r="F37" i="9"/>
  <c r="G10" i="9"/>
  <c r="F13" i="9"/>
  <c r="G13" i="9" s="1"/>
  <c r="I20" i="9"/>
  <c r="F27" i="9"/>
  <c r="G27" i="9" s="1"/>
  <c r="F32" i="9"/>
  <c r="G32" i="9" s="1"/>
  <c r="I16" i="2"/>
</calcChain>
</file>

<file path=xl/sharedStrings.xml><?xml version="1.0" encoding="utf-8"?>
<sst xmlns="http://schemas.openxmlformats.org/spreadsheetml/2006/main" count="264" uniqueCount="155">
  <si>
    <t>Lead Applicant</t>
  </si>
  <si>
    <t>Project Name</t>
  </si>
  <si>
    <t>Agency Name</t>
  </si>
  <si>
    <t>Project Type</t>
  </si>
  <si>
    <t>Project Type: Rapid Re-Housing</t>
  </si>
  <si>
    <t>Project Contact Email</t>
  </si>
  <si>
    <t>Project Contact Name</t>
  </si>
  <si>
    <t>DUNS Number</t>
  </si>
  <si>
    <t>Counties Served</t>
  </si>
  <si>
    <t>Local Coalition</t>
  </si>
  <si>
    <t>ESG Award</t>
  </si>
  <si>
    <t>HPP Award</t>
  </si>
  <si>
    <t>Total Award</t>
  </si>
  <si>
    <t>Population Served</t>
  </si>
  <si>
    <t>Project Type: Homelessness Prevention</t>
  </si>
  <si>
    <t>Project Type: Emergency Shelter</t>
  </si>
  <si>
    <t>Location (city/county)</t>
  </si>
  <si>
    <t>Facility Type</t>
  </si>
  <si>
    <t>Availability</t>
  </si>
  <si>
    <t>Notes</t>
  </si>
  <si>
    <t>Max Length of Stay</t>
  </si>
  <si>
    <t>TOTAL</t>
  </si>
  <si>
    <t>TOTAL ESG</t>
  </si>
  <si>
    <t>TOTAL HPP</t>
  </si>
  <si>
    <t>Project Type: Street Outreach</t>
  </si>
  <si>
    <t>Project Type: Homeless Management Information System (HMIS)</t>
  </si>
  <si>
    <t>Project Type: Administration</t>
  </si>
  <si>
    <t>DUNS Number:</t>
  </si>
  <si>
    <t>Legal Name of Lead Applicant:</t>
  </si>
  <si>
    <t>All Counties Served</t>
  </si>
  <si>
    <t>Primary Contact Name</t>
  </si>
  <si>
    <t>Contact Phone Number</t>
  </si>
  <si>
    <t>Contact Email Address</t>
  </si>
  <si>
    <t>Contact Title</t>
  </si>
  <si>
    <r>
      <t xml:space="preserve">Mailing Address: 
</t>
    </r>
    <r>
      <rPr>
        <i/>
        <sz val="11"/>
        <color theme="1"/>
        <rFont val="Calibri"/>
        <family val="2"/>
        <scheme val="minor"/>
      </rPr>
      <t>(include 9-digit zip code)</t>
    </r>
  </si>
  <si>
    <r>
      <t xml:space="preserve">Address for Reimbursement 
</t>
    </r>
    <r>
      <rPr>
        <i/>
        <sz val="11"/>
        <color theme="1"/>
        <rFont val="Calibri"/>
        <family val="2"/>
        <scheme val="minor"/>
      </rPr>
      <t>(check payable to)</t>
    </r>
  </si>
  <si>
    <t>Individual Authorized to Sign Grant Agreement (Name/Title):</t>
  </si>
  <si>
    <t>Lead Applicant Responsibilities</t>
  </si>
  <si>
    <t>By typing “Yes” the Lead Applicant confirms that it will:</t>
  </si>
  <si>
    <t>The lead applicant must commit to the following responsibilities.</t>
  </si>
  <si>
    <t>A.    Collect and review invoices from sub-recipients to ensure proper payment requests.</t>
  </si>
  <si>
    <t>B.    Work with the DEHCR to resolve disallowed invoices or payments and ensure funds are spent in an appropriate manner within the agreed upon budget.</t>
  </si>
  <si>
    <t>C.    Ensure timely payment disbursement to sub-recipients.</t>
  </si>
  <si>
    <t>D.    Issue agreements or contracts with each sub-recipient laying out expectations regarding matters such as use of grant funds, monitoring expectations, payment requests, and eligible activities.</t>
  </si>
  <si>
    <t>E.    Collect and ensure timely submission of all reports required by DEHCR in the grant agreement.</t>
  </si>
  <si>
    <t>G.    Cooperate with DEHCR regarding any other state or federal monitoring that is conducted, including monitoring conducted jointly with the Institute for Community Alliances where applicable.</t>
  </si>
  <si>
    <t xml:space="preserve">H.    Before and during a scheduled DEHCR and/or Institute for Community Alliances monitoring, facilitate the collection of requested information from sub-recipients for review and help with planning activities associated with the visit. </t>
  </si>
  <si>
    <t>I.      Ensure that each sub-recipient meets Homeless Management Information System (HMIS) compliance standards.</t>
  </si>
  <si>
    <t>J.     Halt payments and notify DEHCR immediately if contractual issues arise with the agency’s or a sub-recipient’s performance.</t>
  </si>
  <si>
    <t>K.    Ensure that the process for allocating EHH funds locally is fair and transparent.</t>
  </si>
  <si>
    <t>L.     Ensure that information such as new rules or income/rent limits is promptly passed along to sub-recipients.</t>
  </si>
  <si>
    <t>M.   Notify DEHCR if there is a finding that may result in the forfeiture of funds or unresolved questioned costs in a financial audit.</t>
  </si>
  <si>
    <t xml:space="preserve">N.    Facilitate communications and gatherings for sub-recipients. </t>
  </si>
  <si>
    <t>Official Authorized to Commit Applicant Organization to this Agreement</t>
  </si>
  <si>
    <t>Print Name and Title</t>
  </si>
  <si>
    <t>Signature</t>
  </si>
  <si>
    <t>Date</t>
  </si>
  <si>
    <t>HMIS Project Name/ID</t>
  </si>
  <si>
    <t>Administration</t>
  </si>
  <si>
    <t>HMIS</t>
  </si>
  <si>
    <t>Street Outreach</t>
  </si>
  <si>
    <t>Prevention</t>
  </si>
  <si>
    <t>Rapid Re-Housing</t>
  </si>
  <si>
    <t>Emergency Shelter</t>
  </si>
  <si>
    <t>ESG</t>
  </si>
  <si>
    <t>HPP</t>
  </si>
  <si>
    <t>2021-2022 EHH AWARDS</t>
  </si>
  <si>
    <t>% of ESG Award</t>
  </si>
  <si>
    <t>% of HPP Award</t>
  </si>
  <si>
    <t>% of Total Award</t>
  </si>
  <si>
    <t>Cells will turn green when equal to the Award</t>
  </si>
  <si>
    <t>Cannot exceed 3%</t>
  </si>
  <si>
    <t>Cannot exceed 10%</t>
  </si>
  <si>
    <t>Budget Constraints</t>
  </si>
  <si>
    <t>Outreach + Shelter</t>
  </si>
  <si>
    <t>Cannot exceed 60%</t>
  </si>
  <si>
    <t>Is HPP used as match to ESG?</t>
  </si>
  <si>
    <t>Must be at least 30%</t>
  </si>
  <si>
    <t>HPP should be listed as State Government funds</t>
  </si>
  <si>
    <t xml:space="preserve">Required Match Amount: </t>
  </si>
  <si>
    <t>Matching funds must contribute to the ESG program and be expended for the recipient or subrecipient’s allowable ESG costs.</t>
  </si>
  <si>
    <t>Amount of Match</t>
  </si>
  <si>
    <t>Source of Match</t>
  </si>
  <si>
    <t>Brief Description (Specific Name of Grant, Donor, Activity)</t>
  </si>
  <si>
    <t>`</t>
  </si>
  <si>
    <t>Total ESG Award</t>
  </si>
  <si>
    <t>Total Match Listed Below</t>
  </si>
  <si>
    <r>
      <rPr>
        <b/>
        <sz val="10"/>
        <color rgb="FF000000"/>
        <rFont val="Arial"/>
        <family val="2"/>
      </rPr>
      <t>No</t>
    </r>
    <r>
      <rPr>
        <b/>
        <sz val="10"/>
        <color indexed="8"/>
        <rFont val="Arial"/>
        <family val="2"/>
      </rPr>
      <t>te</t>
    </r>
    <r>
      <rPr>
        <b/>
        <sz val="10"/>
        <color rgb="FF000000"/>
        <rFont val="Arial"/>
        <family val="2"/>
      </rPr>
      <t xml:space="preserve">: Matching funds are contributed to the ESG program and expended for the recipient allowable ESG costs; the following are not allowed to be used as match: </t>
    </r>
    <r>
      <rPr>
        <sz val="10"/>
        <color indexed="8"/>
        <rFont val="Arial"/>
        <family val="2"/>
      </rPr>
      <t xml:space="preserve">
•SNAP benefits (food stamps), because the funds are being used to cover the program participant’s costs;
•Housing Choice Vouchers, because the funds are used to pay the PHA’s obligations under its Housing Assistance Payment contract with the owner; and 
•The tenant’s portion of the rent, because this amount is the tenant’s obligation. </t>
    </r>
  </si>
  <si>
    <t>2021-2022 EHH Application</t>
  </si>
  <si>
    <t>F.    At least once during the grant agreement period, perform a desk or on-site monitoring to ensure each sub-recipient meets obligations specified in the grant agreement and minimum fiscal standards. During the monitoring, the lead agency must also review documentation supporting reimbursement requests, such as invoices and timesheets, to ensure proper payment requests are being made. A summary of each monitoring may be reviewed by DEHCR during monitoring of the lead applicant and must be made available to DEHCR upon request.</t>
  </si>
  <si>
    <t>COCs are required to incorporate performance data into their funding allocation process. This can be done in two ways:</t>
  </si>
  <si>
    <t xml:space="preserve">1)  Use data to divide funding among project types. </t>
  </si>
  <si>
    <t>For example, COCs may use data (such as total clients served or exits to permanent housing) to divide funds among emergency shelters according to their performance.</t>
  </si>
  <si>
    <t xml:space="preserve">What steps did the CoC/local coalition and Lead Applicant take to involve providers who may have been interested in applying for EHH funds? </t>
  </si>
  <si>
    <t xml:space="preserve">Describe the process used to allocate/award EHH funding within your local coalition. </t>
  </si>
  <si>
    <t>Date of CoC/local homeless coalition meeting in which the 2021-22 EHH Lead Applicant was selected.</t>
  </si>
  <si>
    <t>Submit meeting minutes as an attachment to the application.</t>
  </si>
  <si>
    <t>For example, COCs may assess local needs to determine the best way to divide funding between shelter, rapid re-housing, homelessness prevention, and street outreach projects.</t>
  </si>
  <si>
    <t xml:space="preserve">2)  Use data to divide funding among applicants of the same project type. </t>
  </si>
  <si>
    <t>Housing Assistance Program</t>
  </si>
  <si>
    <t>HAP Award</t>
  </si>
  <si>
    <t>TOTAL HAP</t>
  </si>
  <si>
    <t>Is HAP used as match to ESG?</t>
  </si>
  <si>
    <t>HAP</t>
  </si>
  <si>
    <t>ESG TOTAL</t>
  </si>
  <si>
    <t>HPP TOTAL</t>
  </si>
  <si>
    <t>HAP TOTAL</t>
  </si>
  <si>
    <t>Assistance</t>
  </si>
  <si>
    <t>% of HAP Award</t>
  </si>
  <si>
    <t>All match, with the exception of HPP and HAP, must be documented in order to be counted as match</t>
  </si>
  <si>
    <t>Maximum</t>
  </si>
  <si>
    <t>Minimum</t>
  </si>
  <si>
    <t xml:space="preserve">NOTE: Only enter data in the blue cells. </t>
  </si>
  <si>
    <t>All other cells are formulas based on the following workbook tabs.</t>
  </si>
  <si>
    <t>2021 - 2022 EHH Application</t>
  </si>
  <si>
    <t>Coalition</t>
  </si>
  <si>
    <t>Funding Summary</t>
  </si>
  <si>
    <t>Detailed Match</t>
  </si>
  <si>
    <t>Identify the coalition applying for funding</t>
  </si>
  <si>
    <t>Answer the questions asked; input responses in the blue cells</t>
  </si>
  <si>
    <t>Lead Applicant must confirm their commitment to Lead Applicant responsibilities</t>
  </si>
  <si>
    <t>Signatory of Lead Applicant agency must sign the form (electronic signature is sufficient)</t>
  </si>
  <si>
    <t>Workbook Tabs</t>
  </si>
  <si>
    <t>Recipient/Subrecpients</t>
  </si>
  <si>
    <t>Provide a list of all recipients of EHH funding, including subrecipients, along with their DUNS numbers</t>
  </si>
  <si>
    <t>Only enter data in the blue cells; all other cells are formulas</t>
  </si>
  <si>
    <t>Project Types</t>
  </si>
  <si>
    <t>Identify the Lead Applicant for the coalition</t>
  </si>
  <si>
    <t>There is a separate tab for each project type: Admin&amp;HMIS, RRH, Prevention, Shelter, Outreach, and HAP</t>
  </si>
  <si>
    <t>Cells will turn green when equal</t>
  </si>
  <si>
    <t>Documentation</t>
  </si>
  <si>
    <t>Attached</t>
  </si>
  <si>
    <t>Provide coalition meeting mintues as an attachment</t>
  </si>
  <si>
    <t>Attachments</t>
  </si>
  <si>
    <t>Each application submission must include the following attachments:</t>
  </si>
  <si>
    <t>Provide source documentation of match as an attachment</t>
  </si>
  <si>
    <t>1) HUD CoC/local homeless coalition meeting minutes in which the Lead Applicant is chosen</t>
  </si>
  <si>
    <t>2) Source documentation of match (not including HPP or HAP)</t>
  </si>
  <si>
    <t>3) A signed EHH Certification form from each agency receiving funds</t>
  </si>
  <si>
    <t>Due Date</t>
  </si>
  <si>
    <t>Submit to</t>
  </si>
  <si>
    <t>sarah.isaak@wisconsin.gov</t>
  </si>
  <si>
    <t>Wednesday, June 23, 2021 (end of day)</t>
  </si>
  <si>
    <t>The budget summary section is calculated as you enter award data in the subsequent project tabs</t>
  </si>
  <si>
    <t>Identify all sources of match for ESG funds</t>
  </si>
  <si>
    <t>Some questions are drop-down lists; others are free text</t>
  </si>
  <si>
    <t>Other attachments may be requested at a later time</t>
  </si>
  <si>
    <t>In each tab, list all agencies (lead agency and/or subrecipients) receiving funds under that specific project type and answer all the associated questions</t>
  </si>
  <si>
    <t>Are There Any Intake Requirements? (e.g. sobriety, no criminal history, etc)</t>
  </si>
  <si>
    <t>Proposed Length of Assistance</t>
  </si>
  <si>
    <t>Type of Assistance</t>
  </si>
  <si>
    <t>Project Contact Title</t>
  </si>
  <si>
    <t>Enter the coalition's estimated award amounts (from the 2021-2022 EHH Allocation Table)</t>
  </si>
  <si>
    <t>HAP admin should be listed on the Admin&amp;HMIS tab; all HAP projects should be listed in the HAP tab, regardless of project type</t>
  </si>
  <si>
    <t>The HAP tab should only be completed by the four HUD-recognized CoCs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</si>
</sst>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quot;$&quot;#,##0.00"/>
    <numFmt numFmtId="166" formatCode="\$#,##0_);&quot;($&quot;#,##0\)"/>
    <numFmt numFmtId="167"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name val="Arial"/>
      <family val="2"/>
    </font>
    <font>
      <sz val="9"/>
      <name val="Arial"/>
      <family val="2"/>
    </font>
    <font>
      <b/>
      <sz val="14"/>
      <color indexed="8"/>
      <name val="Arial"/>
      <family val="2"/>
    </font>
    <font>
      <sz val="12"/>
      <name val="Arial"/>
      <family val="2"/>
    </font>
    <font>
      <b/>
      <sz val="10"/>
      <color indexed="8"/>
      <name val="Arial"/>
      <family val="2"/>
    </font>
    <font>
      <b/>
      <sz val="10"/>
      <color rgb="FF403E3A"/>
      <name val="Arial"/>
      <family val="2"/>
    </font>
    <font>
      <sz val="10"/>
      <color indexed="8"/>
      <name val="Arial"/>
      <family val="2"/>
    </font>
    <font>
      <b/>
      <sz val="10"/>
      <name val="Arial"/>
      <family val="2"/>
    </font>
    <font>
      <b/>
      <sz val="10"/>
      <color rgb="FF000000"/>
      <name val="Arial"/>
      <family val="2"/>
    </font>
    <font>
      <b/>
      <sz val="14"/>
      <color theme="1"/>
      <name val="Calibri"/>
      <family val="2"/>
      <scheme val="minor"/>
    </font>
    <font>
      <b/>
      <sz val="12"/>
      <color theme="1"/>
      <name val="Calibri"/>
      <family val="2"/>
      <scheme val="minor"/>
    </font>
    <font>
      <b/>
      <u/>
      <sz val="11"/>
      <color theme="1"/>
      <name val="Calibri"/>
      <family val="2"/>
      <scheme val="minor"/>
    </font>
    <font>
      <i/>
      <sz val="9"/>
      <name val="Arial"/>
      <family val="2"/>
    </font>
    <font>
      <u/>
      <sz val="11"/>
      <color theme="1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indexed="22"/>
        <bgColor indexed="31"/>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18" fillId="0" borderId="0" applyNumberFormat="0" applyFill="0" applyBorder="0" applyAlignment="0" applyProtection="0"/>
  </cellStyleXfs>
  <cellXfs count="177">
    <xf numFmtId="0" fontId="0" fillId="0" borderId="0" xfId="0"/>
    <xf numFmtId="0" fontId="2" fillId="0" borderId="0" xfId="0" applyFont="1"/>
    <xf numFmtId="0" fontId="0" fillId="0" borderId="0" xfId="0" applyFont="1"/>
    <xf numFmtId="0" fontId="2" fillId="0" borderId="1" xfId="0" applyFont="1" applyBorder="1" applyAlignment="1">
      <alignment horizontal="right"/>
    </xf>
    <xf numFmtId="0" fontId="0" fillId="0" borderId="8" xfId="0" applyBorder="1"/>
    <xf numFmtId="44" fontId="0" fillId="0" borderId="1" xfId="1" applyFont="1" applyBorder="1"/>
    <xf numFmtId="44" fontId="0" fillId="0" borderId="0" xfId="1" applyFont="1"/>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left"/>
    </xf>
    <xf numFmtId="0" fontId="2" fillId="0" borderId="1" xfId="0" applyFont="1" applyBorder="1"/>
    <xf numFmtId="0" fontId="2" fillId="0" borderId="1" xfId="0" applyFont="1" applyBorder="1" applyAlignment="1">
      <alignment horizontal="left" indent="2"/>
    </xf>
    <xf numFmtId="0" fontId="0" fillId="0" borderId="0" xfId="0" applyBorder="1"/>
    <xf numFmtId="0" fontId="0" fillId="0" borderId="0" xfId="0" applyAlignment="1">
      <alignment horizontal="left"/>
    </xf>
    <xf numFmtId="0" fontId="2" fillId="0" borderId="1" xfId="0" applyFont="1" applyBorder="1" applyAlignment="1">
      <alignment horizontal="left" vertical="center"/>
    </xf>
    <xf numFmtId="0" fontId="0" fillId="3" borderId="1" xfId="0" applyFill="1" applyBorder="1" applyAlignment="1" applyProtection="1">
      <alignment horizontal="center" vertical="center"/>
      <protection locked="0"/>
    </xf>
    <xf numFmtId="0" fontId="2" fillId="0" borderId="1" xfId="0" applyFont="1" applyBorder="1" applyAlignment="1">
      <alignment vertical="center"/>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6" xfId="0" applyFill="1" applyBorder="1" applyAlignment="1" applyProtection="1">
      <alignment horizontal="left"/>
      <protection locked="0"/>
    </xf>
    <xf numFmtId="0" fontId="2" fillId="0" borderId="1" xfId="0" applyFont="1" applyBorder="1" applyAlignment="1"/>
    <xf numFmtId="44" fontId="0" fillId="0" borderId="1" xfId="1" applyFont="1" applyBorder="1" applyAlignment="1">
      <alignment horizontal="left"/>
    </xf>
    <xf numFmtId="164" fontId="0" fillId="0" borderId="0" xfId="2" applyNumberFormat="1" applyFont="1"/>
    <xf numFmtId="0" fontId="0" fillId="0" borderId="11" xfId="0" applyBorder="1" applyAlignment="1">
      <alignment horizontal="left" indent="2"/>
    </xf>
    <xf numFmtId="44" fontId="0" fillId="0" borderId="12" xfId="1" applyFont="1" applyBorder="1"/>
    <xf numFmtId="0" fontId="0" fillId="0" borderId="7" xfId="0" applyBorder="1" applyAlignment="1">
      <alignment horizontal="left" indent="2"/>
    </xf>
    <xf numFmtId="44" fontId="0" fillId="0" borderId="5" xfId="1" applyFont="1" applyBorder="1"/>
    <xf numFmtId="44" fontId="0" fillId="0" borderId="8" xfId="1" applyFont="1" applyBorder="1"/>
    <xf numFmtId="44" fontId="0" fillId="0" borderId="0" xfId="1" applyFont="1" applyBorder="1"/>
    <xf numFmtId="0" fontId="0" fillId="0" borderId="16" xfId="0" applyBorder="1" applyAlignment="1">
      <alignment horizontal="center"/>
    </xf>
    <xf numFmtId="44" fontId="0" fillId="0" borderId="17" xfId="1" applyFont="1" applyBorder="1"/>
    <xf numFmtId="44" fontId="0" fillId="0" borderId="17" xfId="0" applyNumberFormat="1" applyBorder="1"/>
    <xf numFmtId="0" fontId="2" fillId="0" borderId="10" xfId="0" applyFont="1" applyBorder="1"/>
    <xf numFmtId="44" fontId="0" fillId="3" borderId="1" xfId="1" applyFont="1" applyFill="1" applyBorder="1" applyAlignment="1" applyProtection="1">
      <alignment horizontal="left"/>
      <protection locked="0"/>
    </xf>
    <xf numFmtId="49" fontId="0" fillId="3" borderId="1" xfId="0" applyNumberFormat="1" applyFill="1" applyBorder="1" applyAlignment="1" applyProtection="1">
      <alignment horizontal="left" vertical="center"/>
      <protection locked="0"/>
    </xf>
    <xf numFmtId="44" fontId="0" fillId="0" borderId="1" xfId="0" applyNumberFormat="1" applyBorder="1"/>
    <xf numFmtId="0" fontId="0" fillId="0" borderId="3" xfId="0" applyBorder="1" applyProtection="1">
      <protection locked="0"/>
    </xf>
    <xf numFmtId="44" fontId="0" fillId="0" borderId="1" xfId="1" applyFont="1" applyBorder="1" applyProtection="1">
      <protection locked="0"/>
    </xf>
    <xf numFmtId="0" fontId="3" fillId="0" borderId="0" xfId="0" applyFont="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6" fillId="6" borderId="10" xfId="3" applyFont="1" applyFill="1" applyBorder="1"/>
    <xf numFmtId="0" fontId="6" fillId="6" borderId="18" xfId="3" applyFont="1" applyFill="1" applyBorder="1"/>
    <xf numFmtId="0" fontId="4" fillId="7" borderId="18" xfId="3" applyFill="1" applyBorder="1"/>
    <xf numFmtId="0" fontId="4" fillId="7" borderId="8" xfId="3" applyFill="1" applyBorder="1"/>
    <xf numFmtId="0" fontId="6" fillId="0" borderId="0" xfId="3" applyFont="1"/>
    <xf numFmtId="0" fontId="4" fillId="0" borderId="0" xfId="3"/>
    <xf numFmtId="0" fontId="7" fillId="8" borderId="11" xfId="3" applyFont="1" applyFill="1" applyBorder="1" applyAlignment="1">
      <alignment horizontal="right"/>
    </xf>
    <xf numFmtId="165" fontId="8" fillId="6" borderId="19" xfId="3" applyNumberFormat="1" applyFont="1" applyFill="1" applyBorder="1"/>
    <xf numFmtId="0" fontId="9" fillId="8" borderId="0" xfId="3" applyFont="1" applyFill="1" applyAlignment="1">
      <alignment horizontal="left"/>
    </xf>
    <xf numFmtId="0" fontId="6" fillId="6" borderId="0" xfId="3" applyFont="1" applyFill="1"/>
    <xf numFmtId="0" fontId="7" fillId="8" borderId="11" xfId="3" applyFont="1" applyFill="1" applyBorder="1"/>
    <xf numFmtId="166" fontId="8" fillId="6" borderId="0" xfId="3" applyNumberFormat="1" applyFont="1" applyFill="1"/>
    <xf numFmtId="0" fontId="11" fillId="8" borderId="0" xfId="3" applyFont="1" applyFill="1" applyAlignment="1">
      <alignment horizontal="left"/>
    </xf>
    <xf numFmtId="0" fontId="10" fillId="6" borderId="0" xfId="3" applyFont="1" applyFill="1" applyAlignment="1">
      <alignment wrapText="1"/>
    </xf>
    <xf numFmtId="0" fontId="12" fillId="8" borderId="7" xfId="3" applyFont="1" applyFill="1" applyBorder="1"/>
    <xf numFmtId="0" fontId="12" fillId="8" borderId="2" xfId="3" applyFont="1" applyFill="1" applyBorder="1"/>
    <xf numFmtId="0" fontId="12" fillId="8" borderId="2" xfId="3" applyFont="1" applyFill="1" applyBorder="1" applyAlignment="1">
      <alignment horizontal="center" wrapText="1"/>
    </xf>
    <xf numFmtId="0" fontId="12" fillId="8" borderId="5" xfId="3" applyFont="1" applyFill="1" applyBorder="1"/>
    <xf numFmtId="0" fontId="5" fillId="0" borderId="20" xfId="3" applyFont="1" applyBorder="1" applyAlignment="1" applyProtection="1">
      <alignment vertical="center" wrapText="1"/>
      <protection locked="0"/>
    </xf>
    <xf numFmtId="0" fontId="5" fillId="0" borderId="21" xfId="3" applyFont="1" applyBorder="1" applyAlignment="1" applyProtection="1">
      <alignment vertical="center" wrapText="1"/>
      <protection locked="0"/>
    </xf>
    <xf numFmtId="0" fontId="5" fillId="0" borderId="0" xfId="3" applyFont="1" applyAlignment="1">
      <alignment vertical="center"/>
    </xf>
    <xf numFmtId="0" fontId="4" fillId="0" borderId="0" xfId="3" applyFont="1"/>
    <xf numFmtId="0" fontId="12" fillId="0" borderId="0" xfId="3" applyFont="1"/>
    <xf numFmtId="0" fontId="2" fillId="0" borderId="0" xfId="0" applyFont="1" applyFill="1" applyBorder="1"/>
    <xf numFmtId="0" fontId="14" fillId="6" borderId="0" xfId="0" applyFont="1" applyFill="1" applyAlignment="1">
      <alignment horizontal="center"/>
    </xf>
    <xf numFmtId="164" fontId="0" fillId="4" borderId="0" xfId="0" applyNumberFormat="1" applyFill="1" applyAlignment="1">
      <alignment horizontal="center" vertical="center"/>
    </xf>
    <xf numFmtId="0" fontId="2" fillId="0" borderId="1" xfId="0" applyFont="1" applyFill="1" applyBorder="1" applyAlignment="1" applyProtection="1">
      <alignment horizontal="left"/>
    </xf>
    <xf numFmtId="0" fontId="2" fillId="0" borderId="0" xfId="0" applyFont="1" applyAlignment="1">
      <alignment horizontal="left"/>
    </xf>
    <xf numFmtId="0" fontId="2" fillId="3" borderId="1" xfId="0" applyFont="1" applyFill="1" applyBorder="1" applyAlignment="1" applyProtection="1">
      <alignment horizontal="left"/>
      <protection locked="0"/>
    </xf>
    <xf numFmtId="0" fontId="2" fillId="4" borderId="2" xfId="0" applyFont="1" applyFill="1" applyBorder="1" applyAlignment="1">
      <alignment horizontal="center"/>
    </xf>
    <xf numFmtId="0" fontId="0" fillId="4" borderId="0" xfId="0" applyFill="1" applyAlignment="1">
      <alignment horizontal="center"/>
    </xf>
    <xf numFmtId="0" fontId="0" fillId="4" borderId="0" xfId="0" applyFill="1" applyAlignment="1">
      <alignment horizontal="center" vertical="center"/>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4" fontId="0" fillId="0" borderId="1" xfId="1" applyFont="1" applyBorder="1" applyAlignment="1" applyProtection="1">
      <alignment vertical="center"/>
      <protection locked="0"/>
    </xf>
    <xf numFmtId="44" fontId="0" fillId="0" borderId="1" xfId="1" applyFont="1" applyBorder="1" applyAlignment="1">
      <alignment vertical="center"/>
    </xf>
    <xf numFmtId="0" fontId="0" fillId="0" borderId="1" xfId="0" applyBorder="1" applyAlignment="1" applyProtection="1">
      <alignment vertical="center"/>
      <protection locked="0"/>
    </xf>
    <xf numFmtId="44" fontId="0" fillId="0" borderId="1" xfId="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44" fontId="0" fillId="0" borderId="9" xfId="1" applyFont="1" applyBorder="1" applyAlignment="1" applyProtection="1">
      <alignment vertical="center" wrapText="1"/>
      <protection locked="0"/>
    </xf>
    <xf numFmtId="0" fontId="0" fillId="0" borderId="10" xfId="0" applyBorder="1" applyAlignment="1" applyProtection="1">
      <alignment vertical="center" wrapText="1"/>
      <protection locked="0"/>
    </xf>
    <xf numFmtId="4" fontId="5" fillId="0" borderId="20" xfId="3" applyNumberFormat="1" applyFont="1" applyBorder="1" applyAlignment="1" applyProtection="1">
      <alignment horizontal="right" vertical="center" wrapText="1"/>
      <protection locked="0"/>
    </xf>
    <xf numFmtId="4" fontId="5" fillId="0" borderId="21" xfId="3" applyNumberFormat="1" applyFont="1" applyBorder="1" applyAlignment="1" applyProtection="1">
      <alignment horizontal="right" vertical="center" wrapText="1"/>
      <protection locked="0"/>
    </xf>
    <xf numFmtId="44" fontId="0" fillId="4" borderId="0" xfId="0" applyNumberFormat="1" applyFill="1" applyAlignment="1">
      <alignment horizontal="center"/>
    </xf>
    <xf numFmtId="44" fontId="0" fillId="4" borderId="0" xfId="0" applyNumberFormat="1" applyFill="1" applyAlignment="1">
      <alignment horizontal="center" vertical="center"/>
    </xf>
    <xf numFmtId="0" fontId="0" fillId="0" borderId="18" xfId="0" applyBorder="1" applyAlignment="1">
      <alignment horizontal="center"/>
    </xf>
    <xf numFmtId="0" fontId="0" fillId="0" borderId="8" xfId="0" applyBorder="1" applyAlignment="1">
      <alignment horizontal="center"/>
    </xf>
    <xf numFmtId="0" fontId="16" fillId="4" borderId="0" xfId="0" applyFont="1" applyFill="1" applyBorder="1" applyAlignment="1">
      <alignment horizontal="right"/>
    </xf>
    <xf numFmtId="0" fontId="16" fillId="4" borderId="0" xfId="0" applyFont="1" applyFill="1" applyAlignment="1">
      <alignment horizontal="right"/>
    </xf>
    <xf numFmtId="0" fontId="0" fillId="0" borderId="0" xfId="0" applyProtection="1"/>
    <xf numFmtId="0" fontId="2" fillId="0" borderId="0" xfId="0" applyFont="1" applyBorder="1" applyAlignment="1" applyProtection="1">
      <alignment horizontal="left"/>
    </xf>
    <xf numFmtId="0" fontId="0" fillId="0" borderId="0" xfId="0" applyFill="1" applyBorder="1" applyAlignment="1" applyProtection="1">
      <alignment horizontal="left"/>
    </xf>
    <xf numFmtId="0" fontId="3" fillId="0" borderId="0" xfId="0" applyFont="1" applyFill="1" applyBorder="1" applyAlignment="1" applyProtection="1">
      <alignment horizontal="left"/>
    </xf>
    <xf numFmtId="0" fontId="2" fillId="0" borderId="0" xfId="0" applyFont="1" applyProtection="1"/>
    <xf numFmtId="0" fontId="10" fillId="6" borderId="12" xfId="3" applyFont="1" applyFill="1" applyBorder="1" applyAlignment="1">
      <alignment horizontal="center" vertical="top" wrapText="1"/>
    </xf>
    <xf numFmtId="0" fontId="2" fillId="0" borderId="0" xfId="0" applyFont="1" applyAlignment="1">
      <alignment horizontal="right"/>
    </xf>
    <xf numFmtId="0" fontId="17" fillId="6" borderId="11" xfId="3" applyFont="1" applyFill="1" applyBorder="1" applyAlignment="1">
      <alignment horizontal="right"/>
    </xf>
    <xf numFmtId="0" fontId="12" fillId="6" borderId="0" xfId="3" applyFont="1" applyFill="1" applyAlignment="1">
      <alignment wrapText="1"/>
    </xf>
    <xf numFmtId="165" fontId="17" fillId="6" borderId="0" xfId="3" applyNumberFormat="1" applyFont="1" applyFill="1" applyBorder="1" applyAlignment="1">
      <alignment vertical="top"/>
    </xf>
    <xf numFmtId="0" fontId="2" fillId="0" borderId="0" xfId="0" applyFont="1" applyBorder="1"/>
    <xf numFmtId="0" fontId="2" fillId="9" borderId="10" xfId="0" applyFont="1" applyFill="1" applyBorder="1"/>
    <xf numFmtId="0" fontId="0" fillId="9" borderId="8" xfId="0" applyFill="1" applyBorder="1"/>
    <xf numFmtId="0" fontId="2" fillId="9" borderId="7" xfId="0" applyFont="1" applyFill="1" applyBorder="1"/>
    <xf numFmtId="0" fontId="0" fillId="9" borderId="5" xfId="0" applyFill="1" applyBorder="1"/>
    <xf numFmtId="0" fontId="2" fillId="9" borderId="11" xfId="0" applyFont="1" applyFill="1" applyBorder="1"/>
    <xf numFmtId="0" fontId="0" fillId="9" borderId="12" xfId="0" applyFill="1" applyBorder="1"/>
    <xf numFmtId="0" fontId="2" fillId="9" borderId="11" xfId="0" applyFont="1" applyFill="1" applyBorder="1" applyAlignment="1">
      <alignment horizontal="right"/>
    </xf>
    <xf numFmtId="0" fontId="2" fillId="9" borderId="7" xfId="0" applyFont="1" applyFill="1" applyBorder="1" applyAlignment="1">
      <alignment horizontal="right"/>
    </xf>
    <xf numFmtId="0" fontId="0" fillId="9" borderId="5" xfId="0" applyFont="1" applyFill="1" applyBorder="1"/>
    <xf numFmtId="0" fontId="0" fillId="0" borderId="0" xfId="0" applyAlignment="1">
      <alignment horizontal="left" indent="3"/>
    </xf>
    <xf numFmtId="0" fontId="2" fillId="9" borderId="10" xfId="0" applyFont="1" applyFill="1" applyBorder="1" applyAlignment="1">
      <alignment horizontal="left"/>
    </xf>
    <xf numFmtId="0" fontId="0" fillId="9" borderId="12" xfId="0" applyFill="1" applyBorder="1" applyAlignment="1">
      <alignment horizontal="left" indent="3"/>
    </xf>
    <xf numFmtId="0" fontId="0" fillId="9" borderId="5" xfId="0" applyFill="1" applyBorder="1" applyAlignment="1">
      <alignment horizontal="left"/>
    </xf>
    <xf numFmtId="0" fontId="18" fillId="0" borderId="0" xfId="4"/>
    <xf numFmtId="0" fontId="14" fillId="6" borderId="0" xfId="0" applyFont="1" applyFill="1" applyAlignment="1">
      <alignment horizontal="center"/>
    </xf>
    <xf numFmtId="0" fontId="0" fillId="9" borderId="12" xfId="0" applyFill="1" applyBorder="1" applyAlignment="1">
      <alignment horizontal="left" vertical="top" wrapText="1"/>
    </xf>
    <xf numFmtId="0" fontId="0" fillId="0" borderId="0" xfId="0" applyAlignment="1" applyProtection="1">
      <alignment horizontal="left" vertical="top" wrapText="1"/>
    </xf>
    <xf numFmtId="0" fontId="0" fillId="3" borderId="1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14" fillId="6" borderId="0" xfId="0" applyFont="1" applyFill="1" applyAlignment="1" applyProtection="1">
      <alignment horizontal="center"/>
    </xf>
    <xf numFmtId="0" fontId="2" fillId="0" borderId="4" xfId="0" applyFont="1" applyBorder="1" applyAlignment="1" applyProtection="1">
      <alignment horizontal="center"/>
    </xf>
    <xf numFmtId="0" fontId="2" fillId="0" borderId="3" xfId="0" applyFont="1" applyBorder="1" applyAlignment="1" applyProtection="1">
      <alignment horizontal="center"/>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167" fontId="2" fillId="3" borderId="4" xfId="0" applyNumberFormat="1" applyFont="1" applyFill="1" applyBorder="1" applyAlignment="1" applyProtection="1">
      <alignment horizontal="center"/>
      <protection locked="0"/>
    </xf>
    <xf numFmtId="167" fontId="2" fillId="3" borderId="3" xfId="0" applyNumberFormat="1" applyFont="1" applyFill="1" applyBorder="1" applyAlignment="1" applyProtection="1">
      <alignment horizontal="center"/>
      <protection locked="0"/>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0" borderId="1" xfId="0" applyFont="1" applyBorder="1" applyAlignment="1">
      <alignment horizontal="left" vertical="center" wrapText="1"/>
    </xf>
    <xf numFmtId="0" fontId="2" fillId="0" borderId="1" xfId="0" applyFont="1" applyBorder="1" applyAlignment="1">
      <alignment horizontal="center"/>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5" xfId="0" applyFont="1" applyBorder="1" applyAlignment="1">
      <alignment horizontal="left" wrapText="1"/>
    </xf>
    <xf numFmtId="0" fontId="15" fillId="2" borderId="2" xfId="0" applyFont="1" applyFill="1" applyBorder="1" applyAlignment="1"/>
    <xf numFmtId="0" fontId="0" fillId="0" borderId="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xf>
    <xf numFmtId="0" fontId="15" fillId="2" borderId="0" xfId="0" applyFont="1" applyFill="1" applyBorder="1" applyAlignment="1"/>
    <xf numFmtId="0" fontId="15" fillId="2" borderId="2" xfId="0" applyFont="1" applyFill="1" applyBorder="1"/>
    <xf numFmtId="0" fontId="11" fillId="5" borderId="1" xfId="3" applyFont="1" applyFill="1" applyBorder="1" applyAlignment="1">
      <alignment horizontal="left" vertical="top" wrapText="1"/>
    </xf>
    <xf numFmtId="0" fontId="4" fillId="5" borderId="4" xfId="3" applyFont="1" applyFill="1" applyBorder="1"/>
    <xf numFmtId="0" fontId="4" fillId="5" borderId="15" xfId="3" applyFont="1" applyFill="1" applyBorder="1"/>
    <xf numFmtId="0" fontId="4" fillId="5" borderId="3" xfId="3" applyFont="1" applyFill="1" applyBorder="1"/>
    <xf numFmtId="0" fontId="4" fillId="5" borderId="1" xfId="3" applyFont="1" applyFill="1" applyBorder="1"/>
    <xf numFmtId="0" fontId="10" fillId="6" borderId="12" xfId="3" applyFont="1" applyFill="1" applyBorder="1" applyAlignment="1">
      <alignment horizontal="center" vertical="top" wrapText="1"/>
    </xf>
    <xf numFmtId="0" fontId="0" fillId="9" borderId="12" xfId="0" applyFill="1" applyBorder="1" applyAlignment="1">
      <alignment vertical="top" wrapText="1"/>
    </xf>
    <xf numFmtId="0" fontId="0" fillId="9" borderId="12" xfId="0" applyFill="1" applyBorder="1" applyAlignment="1">
      <alignment horizontal="left" vertical="top" wrapText="1" indent="3"/>
    </xf>
    <xf numFmtId="0" fontId="0" fillId="9" borderId="12" xfId="0" applyFill="1" applyBorder="1" applyAlignment="1">
      <alignment horizontal="left" vertical="top" wrapText="1" indent="3"/>
    </xf>
    <xf numFmtId="0" fontId="0" fillId="9" borderId="5" xfId="0" applyFill="1" applyBorder="1" applyAlignment="1">
      <alignment horizontal="left" vertical="top" wrapText="1" indent="3"/>
    </xf>
  </cellXfs>
  <cellStyles count="5">
    <cellStyle name="Currency" xfId="1" builtinId="4"/>
    <cellStyle name="Hyperlink" xfId="4" builtinId="8"/>
    <cellStyle name="Normal" xfId="0" builtinId="0"/>
    <cellStyle name="Normal 2" xfId="3" xr:uid="{5855C787-C092-4988-8168-C92CB352CA21}"/>
    <cellStyle name="Percent" xfId="2" builtinId="5"/>
  </cellStyles>
  <dxfs count="121">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FFC7CE"/>
        </patternFill>
      </fill>
    </dxf>
    <dxf>
      <fill>
        <patternFill>
          <bgColor rgb="FFFFC7CE"/>
        </patternFill>
      </fill>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0" indent="0" justifyLastLine="0" shrinkToFit="0" readingOrder="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vertical/>
        <horizontal/>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ESG-HPP-THP/EHH%202020-2021/2020-2021%20Application%20Materials/EHH%20Consolidated%20Budget%20&amp;%20Match%20-%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Budget"/>
      <sheetName val="Detailed Match"/>
      <sheetName val="Sheet1"/>
    </sheetNames>
    <sheetDataSet>
      <sheetData sheetId="0">
        <row r="17">
          <cell r="B17">
            <v>0</v>
          </cell>
        </row>
      </sheetData>
      <sheetData sheetId="1"/>
      <sheetData sheetId="2">
        <row r="2">
          <cell r="A2" t="str">
            <v>Street_Outreach</v>
          </cell>
        </row>
        <row r="3">
          <cell r="A3" t="str">
            <v>Shelter_Services</v>
          </cell>
        </row>
        <row r="4">
          <cell r="A4" t="str">
            <v>Shelter_Operations</v>
          </cell>
        </row>
        <row r="5">
          <cell r="A5" t="str">
            <v>Shelter_Motel_Vouchers</v>
          </cell>
        </row>
        <row r="6">
          <cell r="A6" t="str">
            <v>Shelter_Rehabilitation</v>
          </cell>
        </row>
        <row r="7">
          <cell r="A7" t="str">
            <v>Prevention_Housing_Payments</v>
          </cell>
        </row>
        <row r="8">
          <cell r="A8" t="str">
            <v>Prevention_Housing_Services</v>
          </cell>
        </row>
        <row r="9">
          <cell r="A9" t="str">
            <v>ReHousing_Housing_Payments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2E8F31-3B9F-4E79-8564-8D334B677BFC}" name="Table28" displayName="Table28" ref="A5:G15" totalsRowShown="0" headerRowDxfId="120" headerRowBorderDxfId="119" tableBorderDxfId="118" totalsRowBorderDxfId="117">
  <tableColumns count="7">
    <tableColumn id="1" xr3:uid="{D94FC51B-D349-473B-8C77-F0FD3FA8874B}" name="Agency Name" dataDxfId="116"/>
    <tableColumn id="8" xr3:uid="{955CFC5F-2F86-4503-A5D9-5B755E5B5373}" name="ESG Award" dataDxfId="115" dataCellStyle="Currency"/>
    <tableColumn id="9" xr3:uid="{91210197-1201-45B4-B038-F3F8AE847B43}" name="HPP Award" dataDxfId="114" dataCellStyle="Currency"/>
    <tableColumn id="2" xr3:uid="{5ECF5FA2-388B-4C88-9499-1DA3F220858D}" name="HAP Award" dataDxfId="113" dataCellStyle="Currency"/>
    <tableColumn id="10" xr3:uid="{49921FDE-BCFB-4143-A33D-26CA61CECA3E}" name="Total Award" dataDxfId="112" dataCellStyle="Currency">
      <calculatedColumnFormula>SUM(Table28[[#This Row],[ESG Award]:[HAP Award]])</calculatedColumnFormula>
    </tableColumn>
    <tableColumn id="3" xr3:uid="{F4769F0A-C7E8-4D2D-87F0-83B9DBF6F3B7}" name="Is HPP used as match to ESG?" dataDxfId="111"/>
    <tableColumn id="4" xr3:uid="{593F4735-9215-408A-9683-9504586BD964}" name="Is HAP used as match to ESG?" dataDxfId="11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245203-8C26-4219-B465-91A8C3906E8A}" name="Table2710" displayName="Table2710" ref="A21:B31" totalsRowShown="0" headerRowDxfId="109" dataDxfId="107" headerRowBorderDxfId="108" tableBorderDxfId="106" totalsRowBorderDxfId="105">
  <tableColumns count="2">
    <tableColumn id="1" xr3:uid="{A290CF11-8739-4EF6-B400-276009C1B59A}" name="Agency Name" dataDxfId="104"/>
    <tableColumn id="8" xr3:uid="{2EBF7DBC-AF14-4C7C-BAD4-FCAAD935D6DA}" name="ESG Award" dataDxfId="103" dataCellStyle="Currency"/>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71229-634F-40AF-B3CD-0DDA7876ADD5}" name="Table2" displayName="Table2" ref="A5:N15" totalsRowShown="0" headerRowDxfId="102" dataDxfId="100" headerRowBorderDxfId="101" tableBorderDxfId="99" totalsRowBorderDxfId="98">
  <tableColumns count="14">
    <tableColumn id="1" xr3:uid="{DDFF9772-C627-4716-8861-A7299DC7886E}" name="Agency Name" dataDxfId="97"/>
    <tableColumn id="3" xr3:uid="{EBE78D55-9358-4B1E-AF5C-4D1E1C7C194F}" name="Project Name" dataDxfId="96"/>
    <tableColumn id="4" xr3:uid="{458F3A03-F000-4EDD-A23C-AA0580616C5A}" name="Project Contact Name" dataDxfId="95"/>
    <tableColumn id="5" xr3:uid="{BE0313CB-30E3-43A6-9056-38A1EF921562}" name="Project Contact Title" dataDxfId="94"/>
    <tableColumn id="6" xr3:uid="{963C5D2B-078E-4532-A5E0-9B7B8A1B8765}" name="Project Contact Email" dataDxfId="93"/>
    <tableColumn id="7" xr3:uid="{9398EAAB-7708-40DA-BB31-6F6C03D3042D}" name="Counties Served" dataDxfId="92"/>
    <tableColumn id="8" xr3:uid="{6D326B0D-EC13-4538-92D8-09D7E1046D10}" name="ESG Award" dataDxfId="91" dataCellStyle="Currency"/>
    <tableColumn id="9" xr3:uid="{07C440B3-1D89-403F-84DB-1EA4949FDCB8}" name="HPP Award" dataDxfId="90" dataCellStyle="Currency"/>
    <tableColumn id="10" xr3:uid="{741CB059-C9C1-42DC-B05F-8BB3033A3114}" name="Total Award" dataDxfId="89" dataCellStyle="Currency">
      <calculatedColumnFormula>SUM(Table2[[#This Row],[ESG Award]:[HPP Award]])</calculatedColumnFormula>
    </tableColumn>
    <tableColumn id="2" xr3:uid="{2D17E56F-C682-4A99-A678-969CEE65AF8D}" name="Is HPP used as match to ESG?" dataDxfId="88" dataCellStyle="Currency"/>
    <tableColumn id="11" xr3:uid="{144CD276-7081-4434-A2B3-F7627F932CBC}" name="Population Served" dataDxfId="87"/>
    <tableColumn id="12" xr3:uid="{14449C48-7E2E-4259-9F61-E4846839BBC2}" name="Proposed Length of Assistance" dataDxfId="86"/>
    <tableColumn id="14" xr3:uid="{6335BD37-43B2-4B10-B12A-7E3EE6EDABDB}" name="HMIS Project Name/ID" dataDxfId="85"/>
    <tableColumn id="15" xr3:uid="{B02E4163-38FC-4116-82F1-1296151E324E}" name="Notes" dataDxfId="84"/>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4E469B-BB27-46BC-ABF0-7C5F70E3885D}" name="Table24" displayName="Table24" ref="A5:O15" totalsRowShown="0" headerRowDxfId="83" dataDxfId="81" headerRowBorderDxfId="82" tableBorderDxfId="80" totalsRowBorderDxfId="79">
  <tableColumns count="15">
    <tableColumn id="1" xr3:uid="{05999BC0-EDA2-4CF1-9280-D89BB08155E5}" name="Agency Name" dataDxfId="78"/>
    <tableColumn id="3" xr3:uid="{14A4E74C-75A8-4DED-9EC8-691B084AF6CE}" name="Project Name" dataDxfId="77"/>
    <tableColumn id="4" xr3:uid="{A0DC5D75-7B69-455A-9020-FF840AE7773F}" name="Project Contact Name" dataDxfId="76"/>
    <tableColumn id="5" xr3:uid="{58E85BCE-F8D1-466B-9802-465A9BC4BCC0}" name="Project Contact Title" dataDxfId="75"/>
    <tableColumn id="6" xr3:uid="{0F95FEE8-E1F0-4B6B-92AA-DA26DAD60205}" name="Project Contact Email" dataDxfId="74"/>
    <tableColumn id="7" xr3:uid="{2E628AA8-F336-43FF-A624-4D30203EA88F}" name="Counties Served" dataDxfId="73"/>
    <tableColumn id="8" xr3:uid="{B3EA9473-7BC7-424D-A797-E211D5E495FD}" name="ESG Award" dataDxfId="72" dataCellStyle="Currency"/>
    <tableColumn id="9" xr3:uid="{AA1DE261-635C-4861-A97E-3B51FA34F45D}" name="HPP Award" dataDxfId="71" dataCellStyle="Currency"/>
    <tableColumn id="10" xr3:uid="{CB0842ED-2FD2-49D6-BE08-31C17205B8E0}" name="Total Award" dataDxfId="70" dataCellStyle="Currency">
      <calculatedColumnFormula>SUM(Table24[[#This Row],[ESG Award]:[HPP Award]])</calculatedColumnFormula>
    </tableColumn>
    <tableColumn id="2" xr3:uid="{740BFD29-AD40-465A-B9FB-6A997E392F7B}" name="Is HPP used as match to ESG?" dataDxfId="69" dataCellStyle="Currency"/>
    <tableColumn id="11" xr3:uid="{E1194A4A-EBF4-4090-9729-A94AB69C839E}" name="Population Served" dataDxfId="68"/>
    <tableColumn id="12" xr3:uid="{0F507EAC-C2D6-4B4D-BBE9-3D6F5BAB48CF}" name="Proposed Length of Assistance" dataDxfId="67"/>
    <tableColumn id="13" xr3:uid="{6EAD527F-67A8-4ACB-A80E-D86761184C54}" name="Type of Assistance" dataDxfId="66"/>
    <tableColumn id="14" xr3:uid="{A34B6E8E-84C4-495D-B699-2B6760C150D9}" name="HMIS Project Name/ID" dataDxfId="65"/>
    <tableColumn id="15" xr3:uid="{01C08D7E-978B-4A11-B422-0C34C82C355A}" name="Notes" dataDxfId="64"/>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81893A-D0BD-4A19-B2AC-AA94497505D2}" name="Table25" displayName="Table25" ref="A5:P18" totalsRowShown="0" headerRowDxfId="63" dataDxfId="61" headerRowBorderDxfId="62" tableBorderDxfId="60" totalsRowBorderDxfId="59">
  <tableColumns count="16">
    <tableColumn id="1" xr3:uid="{8135E8F2-BAB5-483A-BB4F-96DF2AC1E6FC}" name="Agency Name" dataDxfId="58"/>
    <tableColumn id="3" xr3:uid="{48897719-A9B4-4879-B8AA-938716E9DE46}" name="Project Name" dataDxfId="57"/>
    <tableColumn id="4" xr3:uid="{1DDFBB17-C982-41F5-8FE3-44E3CE755A2A}" name="Project Contact Name" dataDxfId="56"/>
    <tableColumn id="5" xr3:uid="{0E15525B-4823-4EEE-8D97-500FDE05FDC5}" name="Project Contact Title" dataDxfId="55"/>
    <tableColumn id="6" xr3:uid="{2E04F1D9-1ABF-4753-A91F-77CAF465CF98}" name="Project Contact Email" dataDxfId="54"/>
    <tableColumn id="7" xr3:uid="{A6E59118-0BFF-4194-BEC6-A355524C5EFE}" name="Counties Served" dataDxfId="53"/>
    <tableColumn id="8" xr3:uid="{D09A19DC-E44B-4733-BFEB-F063CF0F4445}" name="ESG Award" dataDxfId="52" dataCellStyle="Currency"/>
    <tableColumn id="15" xr3:uid="{3E3A0055-8B81-48D6-9EAC-6DA87D52585C}" name="Project Type" dataDxfId="51" dataCellStyle="Currency"/>
    <tableColumn id="14" xr3:uid="{21D8803C-F90E-4CF5-B643-6A2736B354CF}" name="Location (city/county)" dataDxfId="50" dataCellStyle="Currency"/>
    <tableColumn id="16" xr3:uid="{5546DE89-6A3F-483D-A2F6-0817D0D54410}" name="Facility Type" dataDxfId="49" dataCellStyle="Currency"/>
    <tableColumn id="11" xr3:uid="{69262E64-6B79-43AD-894A-18D23B8A0C33}" name="Population Served" dataDxfId="48"/>
    <tableColumn id="18" xr3:uid="{D14BE38F-BE33-44AF-A3FB-0754E8F7A669}" name="Availability" dataDxfId="47"/>
    <tableColumn id="12" xr3:uid="{4875AE99-3DC3-4F00-B16D-50D4F79AA5E1}" name="Max Length of Stay" dataDxfId="46"/>
    <tableColumn id="13" xr3:uid="{71AEE77E-13D2-47FB-A507-D138B43E137E}" name="Are There Any Intake Requirements? (e.g. sobriety, no criminal history, etc)" dataDxfId="45"/>
    <tableColumn id="20" xr3:uid="{395D0640-26B0-4829-B3EE-0DD542EAD47E}" name="HMIS Project Name/ID" dataDxfId="44"/>
    <tableColumn id="19" xr3:uid="{1804829F-0296-4AB7-A40F-2E71E3059445}" name="Notes" dataDxfId="43"/>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70A767-9CE4-43A8-9AC9-622FD925EE86}" name="Table26" displayName="Table26" ref="A5:J15" totalsRowShown="0" headerRowDxfId="42" dataDxfId="40" headerRowBorderDxfId="41" tableBorderDxfId="39" totalsRowBorderDxfId="38">
  <tableColumns count="10">
    <tableColumn id="1" xr3:uid="{D5436295-5D12-42D8-BC76-383D2C932821}" name="Agency Name" dataDxfId="37"/>
    <tableColumn id="3" xr3:uid="{8B215919-E6C9-4D20-A786-E10623897C28}" name="Project Name" dataDxfId="36"/>
    <tableColumn id="4" xr3:uid="{D429778F-A753-4386-8601-C2B35C3697BD}" name="Project Contact Name" dataDxfId="35"/>
    <tableColumn id="5" xr3:uid="{A5E04062-645F-40B5-91E2-67A5600ADF71}" name="Project Contact Title" dataDxfId="34"/>
    <tableColumn id="6" xr3:uid="{688AAB3E-833C-4E82-ACCA-8ADFA6752976}" name="Project Contact Email" dataDxfId="33"/>
    <tableColumn id="7" xr3:uid="{553784A5-7452-414C-9A09-4CFA9F5825B4}" name="Counties Served" dataDxfId="32"/>
    <tableColumn id="8" xr3:uid="{94FE39DE-A7E5-45C0-BB81-6B4F3A785BA9}" name="ESG Award" dataDxfId="31" dataCellStyle="Currency"/>
    <tableColumn id="11" xr3:uid="{2889CB62-3BBE-4D36-ABA5-27E9AC5A4EF7}" name="Population Served" dataDxfId="30"/>
    <tableColumn id="15" xr3:uid="{2C6691B9-235B-4676-80F7-10CBA8FAA161}" name="HMIS Project Name/ID" dataDxfId="29"/>
    <tableColumn id="2" xr3:uid="{245BA9D9-89C7-4D15-93E5-7BF2FE7EAE3E}" name="Notes" dataDxfId="28"/>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CD77F2-57EC-4CF2-829B-E4D51942B385}" name="Table22" displayName="Table22" ref="A5:M25" totalsRowShown="0" headerRowDxfId="27" dataDxfId="25" headerRowBorderDxfId="26" tableBorderDxfId="24" totalsRowBorderDxfId="23">
  <tableColumns count="13">
    <tableColumn id="1" xr3:uid="{35FC5EDF-C3EB-4191-B75D-2CC24CBA7F1E}" name="Agency Name" dataDxfId="22"/>
    <tableColumn id="3" xr3:uid="{25230778-3FDB-4E0F-B76A-349AF800C35D}" name="Project Name" dataDxfId="21"/>
    <tableColumn id="4" xr3:uid="{259B3091-0F1F-467C-9117-F11AE19FD2C2}" name="Project Contact Name" dataDxfId="20"/>
    <tableColumn id="5" xr3:uid="{83B5C981-6F2C-4B2A-A188-3A64BE62C3E8}" name="Project Contact Title" dataDxfId="19"/>
    <tableColumn id="6" xr3:uid="{AC274C7C-D3EC-42A6-8154-705E81E9A45D}" name="Project Contact Email" dataDxfId="18"/>
    <tableColumn id="7" xr3:uid="{65889966-248B-44E6-AF27-6ECBC51A4D71}" name="Counties Served" dataDxfId="17"/>
    <tableColumn id="8" xr3:uid="{02F60662-2381-4AC9-AE89-001B66A4BA6A}" name="HAP Award" dataDxfId="16" dataCellStyle="Currency"/>
    <tableColumn id="2" xr3:uid="{BF15E839-B38E-4C4B-B255-96DECB36FC37}" name="Is HAP used as match to ESG?" dataDxfId="15" dataCellStyle="Currency"/>
    <tableColumn id="11" xr3:uid="{CA84474F-C448-43FF-9785-71C424FDCFEC}" name="Population Served" dataDxfId="14"/>
    <tableColumn id="12" xr3:uid="{C3903A3E-3D64-4F46-8A3D-B26FFF3B4D48}" name="Proposed Length of Assistance" dataDxfId="13"/>
    <tableColumn id="13" xr3:uid="{EC4A7906-5FFA-48BA-81E1-7DB4D5BC08D2}" name="Are There Any Intake Requirements? (e.g. sobriety, no criminal history, etc)" dataDxfId="12"/>
    <tableColumn id="14" xr3:uid="{9068B56D-B598-4D4F-919E-A8A92FF8276E}" name="HMIS Project Name/ID" dataDxfId="11"/>
    <tableColumn id="15" xr3:uid="{67CC3B5C-DC98-42C6-915D-007AC45CFBDF}" name="Notes" dataDxfId="1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isaak@wisconsin.gov"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6BA9-18D1-434A-8EFA-5CACBE124FC2}">
  <dimension ref="A1:B36"/>
  <sheetViews>
    <sheetView tabSelected="1" workbookViewId="0">
      <selection activeCell="A5" sqref="A5"/>
    </sheetView>
  </sheetViews>
  <sheetFormatPr defaultRowHeight="15" x14ac:dyDescent="0.25"/>
  <cols>
    <col min="1" max="1" width="17" style="1" bestFit="1" customWidth="1"/>
    <col min="2" max="2" width="105.7109375" bestFit="1" customWidth="1"/>
  </cols>
  <sheetData>
    <row r="1" spans="1:2" ht="18.75" x14ac:dyDescent="0.3">
      <c r="A1" s="128" t="s">
        <v>114</v>
      </c>
      <c r="B1" s="128"/>
    </row>
    <row r="2" spans="1:2" ht="9" customHeight="1" x14ac:dyDescent="0.25"/>
    <row r="3" spans="1:2" x14ac:dyDescent="0.25">
      <c r="A3" s="1" t="s">
        <v>139</v>
      </c>
      <c r="B3" t="s">
        <v>142</v>
      </c>
    </row>
    <row r="4" spans="1:2" x14ac:dyDescent="0.25">
      <c r="A4" s="1" t="s">
        <v>140</v>
      </c>
      <c r="B4" s="127" t="s">
        <v>141</v>
      </c>
    </row>
    <row r="6" spans="1:2" x14ac:dyDescent="0.25">
      <c r="A6" s="113" t="s">
        <v>122</v>
      </c>
    </row>
    <row r="7" spans="1:2" x14ac:dyDescent="0.25">
      <c r="A7" s="114" t="s">
        <v>115</v>
      </c>
      <c r="B7" s="115" t="s">
        <v>118</v>
      </c>
    </row>
    <row r="8" spans="1:2" x14ac:dyDescent="0.25">
      <c r="A8" s="118"/>
      <c r="B8" s="119" t="s">
        <v>119</v>
      </c>
    </row>
    <row r="9" spans="1:2" x14ac:dyDescent="0.25">
      <c r="A9" s="116"/>
      <c r="B9" s="122" t="s">
        <v>132</v>
      </c>
    </row>
    <row r="11" spans="1:2" x14ac:dyDescent="0.25">
      <c r="A11" s="114" t="s">
        <v>0</v>
      </c>
      <c r="B11" s="115" t="s">
        <v>127</v>
      </c>
    </row>
    <row r="12" spans="1:2" x14ac:dyDescent="0.25">
      <c r="A12" s="118"/>
      <c r="B12" s="119" t="s">
        <v>120</v>
      </c>
    </row>
    <row r="13" spans="1:2" x14ac:dyDescent="0.25">
      <c r="A13" s="116"/>
      <c r="B13" s="117" t="s">
        <v>121</v>
      </c>
    </row>
    <row r="15" spans="1:2" x14ac:dyDescent="0.25">
      <c r="A15" s="114" t="s">
        <v>116</v>
      </c>
      <c r="B15" s="115" t="s">
        <v>124</v>
      </c>
    </row>
    <row r="16" spans="1:2" x14ac:dyDescent="0.25">
      <c r="A16" s="118"/>
      <c r="B16" s="119" t="s">
        <v>152</v>
      </c>
    </row>
    <row r="17" spans="1:2" x14ac:dyDescent="0.25">
      <c r="A17" s="118"/>
      <c r="B17" s="119" t="s">
        <v>125</v>
      </c>
    </row>
    <row r="18" spans="1:2" x14ac:dyDescent="0.25">
      <c r="A18" s="116"/>
      <c r="B18" s="117" t="s">
        <v>143</v>
      </c>
    </row>
    <row r="20" spans="1:2" x14ac:dyDescent="0.25">
      <c r="A20" s="114" t="s">
        <v>126</v>
      </c>
      <c r="B20" s="115" t="s">
        <v>128</v>
      </c>
    </row>
    <row r="21" spans="1:2" x14ac:dyDescent="0.25">
      <c r="A21" s="120"/>
      <c r="B21" s="129" t="s">
        <v>147</v>
      </c>
    </row>
    <row r="22" spans="1:2" x14ac:dyDescent="0.25">
      <c r="A22" s="120"/>
      <c r="B22" s="129"/>
    </row>
    <row r="23" spans="1:2" x14ac:dyDescent="0.25">
      <c r="A23" s="120"/>
      <c r="B23" s="175" t="s">
        <v>145</v>
      </c>
    </row>
    <row r="24" spans="1:2" ht="15" customHeight="1" x14ac:dyDescent="0.25">
      <c r="A24" s="120"/>
      <c r="B24" s="173" t="s">
        <v>154</v>
      </c>
    </row>
    <row r="25" spans="1:2" x14ac:dyDescent="0.25">
      <c r="A25" s="120"/>
      <c r="B25" s="174" t="s">
        <v>153</v>
      </c>
    </row>
    <row r="26" spans="1:2" x14ac:dyDescent="0.25">
      <c r="A26" s="121"/>
      <c r="B26" s="176"/>
    </row>
    <row r="27" spans="1:2" x14ac:dyDescent="0.25">
      <c r="A27" s="109"/>
    </row>
    <row r="28" spans="1:2" x14ac:dyDescent="0.25">
      <c r="A28" s="114" t="s">
        <v>117</v>
      </c>
      <c r="B28" s="115" t="s">
        <v>144</v>
      </c>
    </row>
    <row r="29" spans="1:2" x14ac:dyDescent="0.25">
      <c r="A29" s="116"/>
      <c r="B29" s="117" t="s">
        <v>135</v>
      </c>
    </row>
    <row r="30" spans="1:2" x14ac:dyDescent="0.25">
      <c r="A30" s="109"/>
    </row>
    <row r="31" spans="1:2" x14ac:dyDescent="0.25">
      <c r="A31" s="124" t="s">
        <v>133</v>
      </c>
      <c r="B31" s="115" t="s">
        <v>134</v>
      </c>
    </row>
    <row r="32" spans="1:2" x14ac:dyDescent="0.25">
      <c r="A32" s="118"/>
      <c r="B32" s="125" t="s">
        <v>136</v>
      </c>
    </row>
    <row r="33" spans="1:2" x14ac:dyDescent="0.25">
      <c r="A33" s="118"/>
      <c r="B33" s="125" t="s">
        <v>137</v>
      </c>
    </row>
    <row r="34" spans="1:2" x14ac:dyDescent="0.25">
      <c r="A34" s="118"/>
      <c r="B34" s="125" t="s">
        <v>138</v>
      </c>
    </row>
    <row r="35" spans="1:2" x14ac:dyDescent="0.25">
      <c r="A35" s="116"/>
      <c r="B35" s="126" t="s">
        <v>146</v>
      </c>
    </row>
    <row r="36" spans="1:2" x14ac:dyDescent="0.25">
      <c r="B36" s="123"/>
    </row>
  </sheetData>
  <sheetProtection algorithmName="SHA-512" hashValue="gC+iJ3HwEAm9XP0raqA1V1Pp6VL8MbekJRJ6/Eqhgl9RVBmH8pLjskLZUnAP7C2E/y6fdCmstpXHSE4lAmWHBg==" saltValue="Xqnx3OII3Lyc++FI2FQo1A==" spinCount="100000" sheet="1" objects="1" scenarios="1"/>
  <mergeCells count="3">
    <mergeCell ref="A1:B1"/>
    <mergeCell ref="B21:B22"/>
    <mergeCell ref="B25:B26"/>
  </mergeCells>
  <hyperlinks>
    <hyperlink ref="B4" r:id="rId1" xr:uid="{FEA7BAA1-29E6-475F-9EFD-AD1F1901E18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62D8-5BA1-4EC8-9093-DA9AD590F7D6}">
  <dimension ref="A1:M27"/>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26.140625" customWidth="1"/>
    <col min="2" max="2" width="33.42578125" customWidth="1"/>
    <col min="3" max="3" width="20.42578125" bestFit="1" customWidth="1"/>
    <col min="4" max="4" width="19.140625" bestFit="1" customWidth="1"/>
    <col min="5" max="5" width="20" bestFit="1" customWidth="1"/>
    <col min="6" max="6" width="21.85546875" customWidth="1"/>
    <col min="7" max="7" width="12.5703125" bestFit="1" customWidth="1"/>
    <col min="8" max="8" width="13.7109375" bestFit="1" customWidth="1"/>
    <col min="9" max="9" width="32.140625" bestFit="1" customWidth="1"/>
    <col min="10" max="10" width="16" bestFit="1" customWidth="1"/>
    <col min="11" max="11" width="35.42578125" bestFit="1" customWidth="1"/>
    <col min="12" max="12" width="31.5703125" customWidth="1"/>
    <col min="13" max="13" width="30.7109375" customWidth="1"/>
  </cols>
  <sheetData>
    <row r="1" spans="1:13" ht="15.75" x14ac:dyDescent="0.25">
      <c r="A1" s="166" t="s">
        <v>99</v>
      </c>
      <c r="B1" s="166"/>
      <c r="C1" s="166"/>
      <c r="D1" s="166"/>
    </row>
    <row r="2" spans="1:13" x14ac:dyDescent="0.25">
      <c r="A2" s="3" t="s">
        <v>9</v>
      </c>
      <c r="B2" s="159">
        <f>'Lead Applicant'!B3</f>
        <v>0</v>
      </c>
      <c r="C2" s="160"/>
      <c r="D2" s="161"/>
    </row>
    <row r="3" spans="1:13" x14ac:dyDescent="0.25">
      <c r="A3" s="3" t="s">
        <v>0</v>
      </c>
      <c r="B3" s="159">
        <f>'Lead Applicant'!B5</f>
        <v>0</v>
      </c>
      <c r="C3" s="160"/>
      <c r="D3" s="161"/>
    </row>
    <row r="5" spans="1:13" s="47" customFormat="1" ht="30" x14ac:dyDescent="0.25">
      <c r="A5" s="43" t="s">
        <v>2</v>
      </c>
      <c r="B5" s="44" t="s">
        <v>1</v>
      </c>
      <c r="C5" s="44" t="s">
        <v>6</v>
      </c>
      <c r="D5" s="44" t="s">
        <v>151</v>
      </c>
      <c r="E5" s="44" t="s">
        <v>5</v>
      </c>
      <c r="F5" s="44" t="s">
        <v>8</v>
      </c>
      <c r="G5" s="44" t="s">
        <v>100</v>
      </c>
      <c r="H5" s="44" t="s">
        <v>102</v>
      </c>
      <c r="I5" s="44" t="s">
        <v>13</v>
      </c>
      <c r="J5" s="44" t="s">
        <v>149</v>
      </c>
      <c r="K5" s="45" t="s">
        <v>148</v>
      </c>
      <c r="L5" s="44" t="s">
        <v>57</v>
      </c>
      <c r="M5" s="48" t="s">
        <v>19</v>
      </c>
    </row>
    <row r="6" spans="1:13" x14ac:dyDescent="0.25">
      <c r="A6" s="83"/>
      <c r="B6" s="84"/>
      <c r="C6" s="84"/>
      <c r="D6" s="84"/>
      <c r="E6" s="84"/>
      <c r="F6" s="84"/>
      <c r="G6" s="88"/>
      <c r="H6" s="88"/>
      <c r="I6" s="84"/>
      <c r="J6" s="84"/>
      <c r="K6" s="84"/>
      <c r="L6" s="84"/>
      <c r="M6" s="84"/>
    </row>
    <row r="7" spans="1:13" x14ac:dyDescent="0.25">
      <c r="A7" s="83"/>
      <c r="B7" s="84"/>
      <c r="C7" s="84"/>
      <c r="D7" s="84"/>
      <c r="E7" s="84"/>
      <c r="F7" s="84"/>
      <c r="G7" s="88"/>
      <c r="H7" s="88"/>
      <c r="I7" s="84"/>
      <c r="J7" s="84"/>
      <c r="K7" s="84"/>
      <c r="L7" s="84"/>
      <c r="M7" s="84"/>
    </row>
    <row r="8" spans="1:13" x14ac:dyDescent="0.25">
      <c r="A8" s="83"/>
      <c r="B8" s="84"/>
      <c r="C8" s="84"/>
      <c r="D8" s="84"/>
      <c r="E8" s="84"/>
      <c r="F8" s="84"/>
      <c r="G8" s="88"/>
      <c r="H8" s="88"/>
      <c r="I8" s="84"/>
      <c r="J8" s="84"/>
      <c r="K8" s="84"/>
      <c r="L8" s="84"/>
      <c r="M8" s="84"/>
    </row>
    <row r="9" spans="1:13" x14ac:dyDescent="0.25">
      <c r="A9" s="83"/>
      <c r="B9" s="84"/>
      <c r="C9" s="84"/>
      <c r="D9" s="84"/>
      <c r="E9" s="84"/>
      <c r="F9" s="84"/>
      <c r="G9" s="88"/>
      <c r="H9" s="88"/>
      <c r="I9" s="84"/>
      <c r="J9" s="84"/>
      <c r="K9" s="84"/>
      <c r="L9" s="84"/>
      <c r="M9" s="84"/>
    </row>
    <row r="10" spans="1:13" x14ac:dyDescent="0.25">
      <c r="A10" s="83"/>
      <c r="B10" s="84"/>
      <c r="C10" s="84"/>
      <c r="D10" s="84"/>
      <c r="E10" s="84"/>
      <c r="F10" s="84"/>
      <c r="G10" s="88"/>
      <c r="H10" s="88"/>
      <c r="I10" s="84"/>
      <c r="J10" s="84"/>
      <c r="K10" s="84"/>
      <c r="L10" s="84"/>
      <c r="M10" s="84"/>
    </row>
    <row r="11" spans="1:13" x14ac:dyDescent="0.25">
      <c r="A11" s="83"/>
      <c r="B11" s="84"/>
      <c r="C11" s="84"/>
      <c r="D11" s="84"/>
      <c r="E11" s="84"/>
      <c r="F11" s="84"/>
      <c r="G11" s="88"/>
      <c r="H11" s="88"/>
      <c r="I11" s="84"/>
      <c r="J11" s="84"/>
      <c r="K11" s="84"/>
      <c r="L11" s="84"/>
      <c r="M11" s="84"/>
    </row>
    <row r="12" spans="1:13" x14ac:dyDescent="0.25">
      <c r="A12" s="83"/>
      <c r="B12" s="84"/>
      <c r="C12" s="84"/>
      <c r="D12" s="84"/>
      <c r="E12" s="84"/>
      <c r="F12" s="84"/>
      <c r="G12" s="88"/>
      <c r="H12" s="88"/>
      <c r="I12" s="84"/>
      <c r="J12" s="84"/>
      <c r="K12" s="84"/>
      <c r="L12" s="84"/>
      <c r="M12" s="84"/>
    </row>
    <row r="13" spans="1:13" x14ac:dyDescent="0.25">
      <c r="A13" s="83"/>
      <c r="B13" s="84"/>
      <c r="C13" s="84"/>
      <c r="D13" s="84"/>
      <c r="E13" s="84"/>
      <c r="F13" s="84"/>
      <c r="G13" s="88"/>
      <c r="H13" s="88"/>
      <c r="I13" s="84"/>
      <c r="J13" s="84"/>
      <c r="K13" s="84"/>
      <c r="L13" s="84"/>
      <c r="M13" s="84"/>
    </row>
    <row r="14" spans="1:13" x14ac:dyDescent="0.25">
      <c r="A14" s="83"/>
      <c r="B14" s="84"/>
      <c r="C14" s="84"/>
      <c r="D14" s="84"/>
      <c r="E14" s="84"/>
      <c r="F14" s="84"/>
      <c r="G14" s="88"/>
      <c r="H14" s="88"/>
      <c r="I14" s="84"/>
      <c r="J14" s="84"/>
      <c r="K14" s="84"/>
      <c r="L14" s="84"/>
      <c r="M14" s="84"/>
    </row>
    <row r="15" spans="1:13" x14ac:dyDescent="0.25">
      <c r="A15" s="83"/>
      <c r="B15" s="84"/>
      <c r="C15" s="84"/>
      <c r="D15" s="84"/>
      <c r="E15" s="84"/>
      <c r="F15" s="84"/>
      <c r="G15" s="88"/>
      <c r="H15" s="88"/>
      <c r="I15" s="84"/>
      <c r="J15" s="84"/>
      <c r="K15" s="84"/>
      <c r="L15" s="84"/>
      <c r="M15" s="84"/>
    </row>
    <row r="16" spans="1:13" x14ac:dyDescent="0.25">
      <c r="A16" s="83"/>
      <c r="B16" s="84"/>
      <c r="C16" s="84"/>
      <c r="D16" s="84"/>
      <c r="E16" s="84"/>
      <c r="F16" s="84"/>
      <c r="G16" s="88"/>
      <c r="H16" s="88"/>
      <c r="I16" s="84"/>
      <c r="J16" s="84"/>
      <c r="K16" s="84"/>
      <c r="L16" s="84"/>
      <c r="M16" s="84"/>
    </row>
    <row r="17" spans="1:13" x14ac:dyDescent="0.25">
      <c r="A17" s="83"/>
      <c r="B17" s="84"/>
      <c r="C17" s="84"/>
      <c r="D17" s="84"/>
      <c r="E17" s="84"/>
      <c r="F17" s="84"/>
      <c r="G17" s="88"/>
      <c r="H17" s="88"/>
      <c r="I17" s="84"/>
      <c r="J17" s="84"/>
      <c r="K17" s="84"/>
      <c r="L17" s="84"/>
      <c r="M17" s="84"/>
    </row>
    <row r="18" spans="1:13" x14ac:dyDescent="0.25">
      <c r="A18" s="83"/>
      <c r="B18" s="84"/>
      <c r="C18" s="84"/>
      <c r="D18" s="84"/>
      <c r="E18" s="84"/>
      <c r="F18" s="84"/>
      <c r="G18" s="88"/>
      <c r="H18" s="88"/>
      <c r="I18" s="84"/>
      <c r="J18" s="84"/>
      <c r="K18" s="84"/>
      <c r="L18" s="84"/>
      <c r="M18" s="84"/>
    </row>
    <row r="19" spans="1:13" x14ac:dyDescent="0.25">
      <c r="A19" s="83"/>
      <c r="B19" s="84"/>
      <c r="C19" s="84"/>
      <c r="D19" s="84"/>
      <c r="E19" s="84"/>
      <c r="F19" s="84"/>
      <c r="G19" s="88"/>
      <c r="H19" s="88"/>
      <c r="I19" s="84"/>
      <c r="J19" s="84"/>
      <c r="K19" s="84"/>
      <c r="L19" s="84"/>
      <c r="M19" s="84"/>
    </row>
    <row r="20" spans="1:13" x14ac:dyDescent="0.25">
      <c r="A20" s="83"/>
      <c r="B20" s="84"/>
      <c r="C20" s="84"/>
      <c r="D20" s="84"/>
      <c r="E20" s="84"/>
      <c r="F20" s="84"/>
      <c r="G20" s="88"/>
      <c r="H20" s="88"/>
      <c r="I20" s="84"/>
      <c r="J20" s="84"/>
      <c r="K20" s="84"/>
      <c r="L20" s="84"/>
      <c r="M20" s="84"/>
    </row>
    <row r="21" spans="1:13" x14ac:dyDescent="0.25">
      <c r="A21" s="83"/>
      <c r="B21" s="84"/>
      <c r="C21" s="84"/>
      <c r="D21" s="84"/>
      <c r="E21" s="84"/>
      <c r="F21" s="84"/>
      <c r="G21" s="88"/>
      <c r="H21" s="88"/>
      <c r="I21" s="84"/>
      <c r="J21" s="84"/>
      <c r="K21" s="84"/>
      <c r="L21" s="84"/>
      <c r="M21" s="84"/>
    </row>
    <row r="22" spans="1:13" x14ac:dyDescent="0.25">
      <c r="A22" s="83"/>
      <c r="B22" s="84"/>
      <c r="C22" s="84"/>
      <c r="D22" s="84"/>
      <c r="E22" s="84"/>
      <c r="F22" s="84"/>
      <c r="G22" s="88"/>
      <c r="H22" s="88"/>
      <c r="I22" s="84"/>
      <c r="J22" s="84"/>
      <c r="K22" s="84"/>
      <c r="L22" s="84"/>
      <c r="M22" s="84"/>
    </row>
    <row r="23" spans="1:13" x14ac:dyDescent="0.25">
      <c r="A23" s="83"/>
      <c r="B23" s="84"/>
      <c r="C23" s="84"/>
      <c r="D23" s="84"/>
      <c r="E23" s="84"/>
      <c r="F23" s="84"/>
      <c r="G23" s="88"/>
      <c r="H23" s="88"/>
      <c r="I23" s="84"/>
      <c r="J23" s="84"/>
      <c r="K23" s="84"/>
      <c r="L23" s="84"/>
      <c r="M23" s="84"/>
    </row>
    <row r="24" spans="1:13" x14ac:dyDescent="0.25">
      <c r="A24" s="83"/>
      <c r="B24" s="84"/>
      <c r="C24" s="84"/>
      <c r="D24" s="84"/>
      <c r="E24" s="84"/>
      <c r="F24" s="84"/>
      <c r="G24" s="88"/>
      <c r="H24" s="88"/>
      <c r="I24" s="84"/>
      <c r="J24" s="84"/>
      <c r="K24" s="84"/>
      <c r="L24" s="84"/>
      <c r="M24" s="84"/>
    </row>
    <row r="25" spans="1:13" x14ac:dyDescent="0.25">
      <c r="A25" s="83"/>
      <c r="B25" s="84"/>
      <c r="C25" s="84"/>
      <c r="D25" s="84"/>
      <c r="E25" s="84"/>
      <c r="F25" s="84"/>
      <c r="G25" s="88"/>
      <c r="H25" s="88"/>
      <c r="I25" s="84"/>
      <c r="J25" s="84"/>
      <c r="K25" s="84"/>
      <c r="L25" s="84"/>
      <c r="M25" s="84"/>
    </row>
    <row r="26" spans="1:13" x14ac:dyDescent="0.25">
      <c r="G26" s="6">
        <f>SUBTOTAL(109,Table22[HAP Award])</f>
        <v>0</v>
      </c>
      <c r="H26" s="6"/>
    </row>
    <row r="27" spans="1:13" x14ac:dyDescent="0.25">
      <c r="G27" s="7" t="s">
        <v>101</v>
      </c>
      <c r="H27" s="7"/>
    </row>
  </sheetData>
  <sheetProtection algorithmName="SHA-512" hashValue="vAqjVfDL6ndOUQd+T+AjZgNt+Hlr4QxpvLpnDWMVI2VUTtoGw8erCd7A2Efn9Elu6h9/9H5sDAaMstobUBQbCw==" saltValue="XGPQCwxZylTxVpQHLyE4CA==" spinCount="100000" sheet="1" objects="1" scenarios="1" formatColumns="0" insertRows="0" selectLockedCells="1"/>
  <mergeCells count="3">
    <mergeCell ref="A1:D1"/>
    <mergeCell ref="B2:D2"/>
    <mergeCell ref="B3:D3"/>
  </mergeCells>
  <dataValidations count="2">
    <dataValidation type="list" allowBlank="1" showInputMessage="1" showErrorMessage="1" sqref="H6:H25" xr:uid="{1E4855FD-9B2F-40F5-B202-2CF3F543B73C}">
      <formula1>"Yes, No, Partially, N/A"</formula1>
    </dataValidation>
    <dataValidation type="list" allowBlank="1" showInputMessage="1" showErrorMessage="1" sqref="I6:I25" xr:uid="{9028807E-868D-47F5-A8E8-908B9D29A08D}">
      <formula1>"All Households, Households with Children Only, Households without Children Only, Victims of Domestic Violence Only, Other (describe in Notes)"</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54D7A-3302-4A9D-9B97-7FD32845CB94}">
  <sheetPr>
    <pageSetUpPr fitToPage="1"/>
  </sheetPr>
  <dimension ref="A1:AB38"/>
  <sheetViews>
    <sheetView zoomScaleNormal="100" workbookViewId="0">
      <pane ySplit="9" topLeftCell="A10" activePane="bottomLeft" state="frozen"/>
      <selection pane="bottomLeft" activeCell="A10" sqref="A10"/>
    </sheetView>
  </sheetViews>
  <sheetFormatPr defaultColWidth="8.7109375" defaultRowHeight="12.75" x14ac:dyDescent="0.2"/>
  <cols>
    <col min="1" max="1" width="43" style="56" customWidth="1"/>
    <col min="2" max="2" width="16.42578125" style="56" bestFit="1" customWidth="1"/>
    <col min="3" max="3" width="34.140625" style="56" bestFit="1" customWidth="1"/>
    <col min="4" max="4" width="15.140625" style="56" customWidth="1"/>
    <col min="5" max="5" width="61" style="56" customWidth="1"/>
    <col min="6" max="24" width="8.7109375" style="56"/>
    <col min="25" max="25" width="24.42578125" style="56" customWidth="1"/>
    <col min="26" max="16384" width="8.7109375" style="56"/>
  </cols>
  <sheetData>
    <row r="1" spans="1:28" s="72" customFormat="1" ht="53.1" customHeight="1" x14ac:dyDescent="0.2">
      <c r="A1" s="167" t="s">
        <v>87</v>
      </c>
      <c r="B1" s="167"/>
      <c r="C1" s="167"/>
      <c r="D1" s="167"/>
      <c r="E1" s="167"/>
    </row>
    <row r="2" spans="1:28" s="72" customFormat="1" x14ac:dyDescent="0.2">
      <c r="A2" s="168" t="s">
        <v>78</v>
      </c>
      <c r="B2" s="169"/>
      <c r="C2" s="169"/>
      <c r="D2" s="169"/>
      <c r="E2" s="170"/>
      <c r="Y2" s="73"/>
    </row>
    <row r="3" spans="1:28" s="72" customFormat="1" x14ac:dyDescent="0.2">
      <c r="A3" s="171" t="s">
        <v>109</v>
      </c>
      <c r="B3" s="171"/>
      <c r="C3" s="171"/>
      <c r="D3" s="171"/>
      <c r="E3" s="171"/>
      <c r="Y3" s="73"/>
    </row>
    <row r="4" spans="1:28" s="55" customFormat="1" ht="6.75" customHeight="1" thickBot="1" x14ac:dyDescent="0.25">
      <c r="A4" s="51"/>
      <c r="B4" s="52"/>
      <c r="C4" s="52"/>
      <c r="D4" s="53"/>
      <c r="E4" s="54"/>
      <c r="X4" s="56"/>
      <c r="AA4" s="56"/>
    </row>
    <row r="5" spans="1:28" s="55" customFormat="1" ht="18.75" customHeight="1" thickBot="1" x14ac:dyDescent="0.3">
      <c r="A5" s="57" t="s">
        <v>79</v>
      </c>
      <c r="B5" s="58">
        <f>'FUNDING SUMMARY'!F4</f>
        <v>0</v>
      </c>
      <c r="C5" s="59" t="s">
        <v>85</v>
      </c>
      <c r="D5" s="60"/>
      <c r="E5" s="172" t="s">
        <v>80</v>
      </c>
      <c r="X5" s="56"/>
      <c r="AA5" s="56"/>
    </row>
    <row r="6" spans="1:28" s="55" customFormat="1" ht="5.25" customHeight="1" thickBot="1" x14ac:dyDescent="0.3">
      <c r="A6" s="61"/>
      <c r="B6" s="62"/>
      <c r="C6" s="63"/>
      <c r="D6" s="60"/>
      <c r="E6" s="172"/>
      <c r="X6" s="56"/>
      <c r="AA6" s="56"/>
    </row>
    <row r="7" spans="1:28" s="55" customFormat="1" ht="18.75" customHeight="1" thickBot="1" x14ac:dyDescent="0.25">
      <c r="A7" s="110"/>
      <c r="B7" s="58">
        <f>SUM(B10:B38)</f>
        <v>0</v>
      </c>
      <c r="C7" s="59" t="s">
        <v>86</v>
      </c>
      <c r="D7" s="64"/>
      <c r="E7" s="172"/>
      <c r="Y7" s="56"/>
      <c r="AB7" s="56"/>
    </row>
    <row r="8" spans="1:28" s="55" customFormat="1" ht="18" customHeight="1" x14ac:dyDescent="0.2">
      <c r="A8" s="110"/>
      <c r="B8" s="112" t="s">
        <v>129</v>
      </c>
      <c r="C8" s="59"/>
      <c r="D8" s="111" t="s">
        <v>130</v>
      </c>
      <c r="E8" s="108"/>
      <c r="Y8" s="56"/>
      <c r="AB8" s="56"/>
    </row>
    <row r="9" spans="1:28" s="55" customFormat="1" x14ac:dyDescent="0.2">
      <c r="A9" s="65" t="s">
        <v>2</v>
      </c>
      <c r="B9" s="66" t="s">
        <v>81</v>
      </c>
      <c r="C9" s="66" t="s">
        <v>82</v>
      </c>
      <c r="D9" s="67" t="s">
        <v>131</v>
      </c>
      <c r="E9" s="68" t="s">
        <v>83</v>
      </c>
      <c r="AB9" s="56"/>
    </row>
    <row r="10" spans="1:28" s="71" customFormat="1" ht="15.95" customHeight="1" x14ac:dyDescent="0.25">
      <c r="A10" s="69"/>
      <c r="B10" s="95"/>
      <c r="C10" s="69"/>
      <c r="D10" s="69"/>
      <c r="E10" s="69"/>
    </row>
    <row r="11" spans="1:28" s="71" customFormat="1" ht="15.95" customHeight="1" x14ac:dyDescent="0.25">
      <c r="A11" s="70"/>
      <c r="B11" s="96"/>
      <c r="C11" s="70"/>
      <c r="D11" s="69"/>
      <c r="E11" s="70"/>
    </row>
    <row r="12" spans="1:28" s="71" customFormat="1" ht="15.95" customHeight="1" x14ac:dyDescent="0.25">
      <c r="A12" s="70"/>
      <c r="B12" s="96"/>
      <c r="C12" s="70"/>
      <c r="D12" s="69"/>
      <c r="E12" s="70"/>
    </row>
    <row r="13" spans="1:28" s="71" customFormat="1" ht="15.95" customHeight="1" x14ac:dyDescent="0.25">
      <c r="A13" s="70"/>
      <c r="B13" s="96"/>
      <c r="C13" s="70"/>
      <c r="D13" s="69"/>
      <c r="E13" s="70"/>
    </row>
    <row r="14" spans="1:28" s="71" customFormat="1" ht="15.95" customHeight="1" x14ac:dyDescent="0.25">
      <c r="A14" s="70"/>
      <c r="B14" s="96"/>
      <c r="C14" s="70"/>
      <c r="D14" s="69"/>
      <c r="E14" s="70"/>
    </row>
    <row r="15" spans="1:28" s="71" customFormat="1" ht="15.95" customHeight="1" x14ac:dyDescent="0.25">
      <c r="A15" s="70"/>
      <c r="B15" s="96"/>
      <c r="C15" s="70"/>
      <c r="D15" s="69"/>
      <c r="E15" s="70" t="s">
        <v>84</v>
      </c>
    </row>
    <row r="16" spans="1:28" s="71" customFormat="1" ht="15.95" customHeight="1" x14ac:dyDescent="0.25">
      <c r="A16" s="70"/>
      <c r="B16" s="96"/>
      <c r="C16" s="70"/>
      <c r="D16" s="69"/>
      <c r="E16" s="70"/>
    </row>
    <row r="17" spans="1:5" s="71" customFormat="1" ht="15.95" customHeight="1" x14ac:dyDescent="0.25">
      <c r="A17" s="70"/>
      <c r="B17" s="96"/>
      <c r="C17" s="70"/>
      <c r="D17" s="69"/>
      <c r="E17" s="70"/>
    </row>
    <row r="18" spans="1:5" s="71" customFormat="1" ht="15.95" customHeight="1" x14ac:dyDescent="0.25">
      <c r="A18" s="70"/>
      <c r="B18" s="96"/>
      <c r="C18" s="70"/>
      <c r="D18" s="69"/>
      <c r="E18" s="70"/>
    </row>
    <row r="19" spans="1:5" s="71" customFormat="1" ht="15.95" customHeight="1" x14ac:dyDescent="0.25">
      <c r="A19" s="70"/>
      <c r="B19" s="96"/>
      <c r="C19" s="70"/>
      <c r="D19" s="69"/>
      <c r="E19" s="70"/>
    </row>
    <row r="20" spans="1:5" s="71" customFormat="1" ht="15.95" customHeight="1" x14ac:dyDescent="0.25">
      <c r="A20" s="70"/>
      <c r="B20" s="96"/>
      <c r="C20" s="70"/>
      <c r="D20" s="69"/>
      <c r="E20" s="70"/>
    </row>
    <row r="21" spans="1:5" s="71" customFormat="1" ht="15.95" customHeight="1" x14ac:dyDescent="0.25">
      <c r="A21" s="70"/>
      <c r="B21" s="96"/>
      <c r="C21" s="70"/>
      <c r="D21" s="69"/>
      <c r="E21" s="70"/>
    </row>
    <row r="22" spans="1:5" s="71" customFormat="1" ht="15.95" customHeight="1" x14ac:dyDescent="0.25">
      <c r="A22" s="70"/>
      <c r="B22" s="96"/>
      <c r="C22" s="70"/>
      <c r="D22" s="69"/>
      <c r="E22" s="70"/>
    </row>
    <row r="23" spans="1:5" s="71" customFormat="1" ht="15.95" customHeight="1" x14ac:dyDescent="0.25">
      <c r="A23" s="70"/>
      <c r="B23" s="96"/>
      <c r="C23" s="70"/>
      <c r="D23" s="69"/>
      <c r="E23" s="70"/>
    </row>
    <row r="24" spans="1:5" s="71" customFormat="1" ht="15.95" customHeight="1" x14ac:dyDescent="0.25">
      <c r="A24" s="70"/>
      <c r="B24" s="96"/>
      <c r="C24" s="70"/>
      <c r="D24" s="69"/>
      <c r="E24" s="70"/>
    </row>
    <row r="25" spans="1:5" s="71" customFormat="1" ht="15.95" customHeight="1" x14ac:dyDescent="0.25">
      <c r="A25" s="70"/>
      <c r="B25" s="96"/>
      <c r="C25" s="70"/>
      <c r="D25" s="69"/>
      <c r="E25" s="70"/>
    </row>
    <row r="26" spans="1:5" s="71" customFormat="1" ht="15.95" customHeight="1" x14ac:dyDescent="0.25">
      <c r="A26" s="70"/>
      <c r="B26" s="96"/>
      <c r="C26" s="70"/>
      <c r="D26" s="69"/>
      <c r="E26" s="70"/>
    </row>
    <row r="27" spans="1:5" s="71" customFormat="1" ht="15.95" customHeight="1" x14ac:dyDescent="0.25">
      <c r="A27" s="70"/>
      <c r="B27" s="96"/>
      <c r="C27" s="70"/>
      <c r="D27" s="69"/>
      <c r="E27" s="70"/>
    </row>
    <row r="28" spans="1:5" s="71" customFormat="1" ht="15.95" customHeight="1" x14ac:dyDescent="0.25">
      <c r="A28" s="70"/>
      <c r="B28" s="96"/>
      <c r="C28" s="70"/>
      <c r="D28" s="69"/>
      <c r="E28" s="70"/>
    </row>
    <row r="29" spans="1:5" s="71" customFormat="1" ht="15.95" customHeight="1" x14ac:dyDescent="0.25">
      <c r="A29" s="70"/>
      <c r="B29" s="96"/>
      <c r="C29" s="70"/>
      <c r="D29" s="69"/>
      <c r="E29" s="70"/>
    </row>
    <row r="30" spans="1:5" s="71" customFormat="1" ht="15.95" customHeight="1" x14ac:dyDescent="0.25">
      <c r="A30" s="70"/>
      <c r="B30" s="96"/>
      <c r="C30" s="70"/>
      <c r="D30" s="69"/>
      <c r="E30" s="70"/>
    </row>
    <row r="31" spans="1:5" s="71" customFormat="1" ht="15.95" customHeight="1" x14ac:dyDescent="0.25">
      <c r="A31" s="70"/>
      <c r="B31" s="96"/>
      <c r="C31" s="70"/>
      <c r="D31" s="69"/>
      <c r="E31" s="70"/>
    </row>
    <row r="32" spans="1:5" s="71" customFormat="1" ht="15.95" customHeight="1" x14ac:dyDescent="0.25">
      <c r="A32" s="70"/>
      <c r="B32" s="96"/>
      <c r="C32" s="70"/>
      <c r="D32" s="69"/>
      <c r="E32" s="70"/>
    </row>
    <row r="33" spans="1:5" s="71" customFormat="1" ht="15.95" customHeight="1" x14ac:dyDescent="0.25">
      <c r="A33" s="70"/>
      <c r="B33" s="96"/>
      <c r="C33" s="70"/>
      <c r="D33" s="69"/>
      <c r="E33" s="70"/>
    </row>
    <row r="34" spans="1:5" s="71" customFormat="1" ht="15.95" customHeight="1" x14ac:dyDescent="0.25">
      <c r="A34" s="70"/>
      <c r="B34" s="96"/>
      <c r="C34" s="70"/>
      <c r="D34" s="69"/>
      <c r="E34" s="70"/>
    </row>
    <row r="35" spans="1:5" s="71" customFormat="1" ht="15.95" customHeight="1" x14ac:dyDescent="0.25">
      <c r="A35" s="70"/>
      <c r="B35" s="96"/>
      <c r="C35" s="70"/>
      <c r="D35" s="69"/>
      <c r="E35" s="70"/>
    </row>
    <row r="36" spans="1:5" s="71" customFormat="1" ht="15.95" customHeight="1" x14ac:dyDescent="0.25">
      <c r="A36" s="70"/>
      <c r="B36" s="96"/>
      <c r="C36" s="70"/>
      <c r="D36" s="69"/>
      <c r="E36" s="70"/>
    </row>
    <row r="37" spans="1:5" s="71" customFormat="1" ht="15.95" customHeight="1" x14ac:dyDescent="0.25">
      <c r="A37" s="70"/>
      <c r="B37" s="96"/>
      <c r="C37" s="70"/>
      <c r="D37" s="69"/>
      <c r="E37" s="70"/>
    </row>
    <row r="38" spans="1:5" s="71" customFormat="1" ht="15.95" customHeight="1" x14ac:dyDescent="0.25">
      <c r="A38" s="70"/>
      <c r="B38" s="96"/>
      <c r="C38" s="70"/>
      <c r="D38" s="69"/>
      <c r="E38" s="70"/>
    </row>
  </sheetData>
  <sheetProtection algorithmName="SHA-512" hashValue="/RKkPi7f9mTSBzw/h+uhXNx1JkNAa0IcZ3FWpn0kNPzz6pbHr5ZSn0WZhH9cj/n6ILKsp6loIVd7C7gqNP15QQ==" saltValue="Z0hWviOBeMgny0KCMrMfQA==" spinCount="100000" sheet="1" formatColumns="0" insertRows="0" selectLockedCells="1"/>
  <mergeCells count="4">
    <mergeCell ref="A1:E1"/>
    <mergeCell ref="A2:E2"/>
    <mergeCell ref="A3:E3"/>
    <mergeCell ref="E5:E7"/>
  </mergeCells>
  <conditionalFormatting sqref="B7:B8">
    <cfRule type="cellIs" dxfId="1" priority="2" operator="equal">
      <formula>$B$5</formula>
    </cfRule>
  </conditionalFormatting>
  <conditionalFormatting sqref="B5">
    <cfRule type="cellIs" dxfId="0" priority="1" operator="equal">
      <formula>$B$7</formula>
    </cfRule>
  </conditionalFormatting>
  <dataValidations count="2">
    <dataValidation type="list" allowBlank="1" showInputMessage="1" showErrorMessage="1" sqref="C10:C38" xr:uid="{B5995633-BFBB-41AF-9FBA-3D09DA28048E}">
      <formula1>"Other Non-ESG HUD Funds, Other Federal Funds, State Government, Local Government, Private Funds, Other, Fees, Returned Security or Utility Deposit"</formula1>
    </dataValidation>
    <dataValidation type="list" allowBlank="1" showInputMessage="1" showErrorMessage="1" sqref="D10:D38" xr:uid="{43B9F6D4-66D9-4B56-A048-D0BF21DB6250}">
      <formula1>"Yes, No"</formula1>
    </dataValidation>
  </dataValidations>
  <pageMargins left="0.5" right="0.5" top="0.75" bottom="0.25" header="0.3" footer="0.3"/>
  <pageSetup scale="77" firstPageNumber="0" fitToHeight="0" orientation="landscape" r:id="rId1"/>
  <headerFooter alignWithMargins="0">
    <oddHeader>&amp;C&amp;20 2019-2020 EHH Consolidated Match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FD20-36C5-4944-84EC-8ACF3057547B}">
  <dimension ref="A1:N39"/>
  <sheetViews>
    <sheetView workbookViewId="0">
      <selection activeCell="C3" sqref="C3:G3"/>
    </sheetView>
  </sheetViews>
  <sheetFormatPr defaultRowHeight="15" x14ac:dyDescent="0.25"/>
  <cols>
    <col min="1" max="1" width="9.140625" style="103"/>
    <col min="2" max="2" width="7.140625" style="103" customWidth="1"/>
    <col min="3" max="9" width="9.140625" style="103"/>
    <col min="10" max="10" width="9.140625" style="103" customWidth="1"/>
    <col min="11" max="16384" width="9.140625" style="103"/>
  </cols>
  <sheetData>
    <row r="1" spans="1:14" ht="18.75" x14ac:dyDescent="0.3">
      <c r="A1" s="140" t="s">
        <v>88</v>
      </c>
      <c r="B1" s="140"/>
      <c r="C1" s="140"/>
      <c r="D1" s="140"/>
      <c r="E1" s="140"/>
      <c r="F1" s="140"/>
      <c r="G1" s="140"/>
      <c r="H1" s="140"/>
      <c r="I1" s="140"/>
      <c r="J1" s="140"/>
      <c r="K1" s="140"/>
      <c r="L1" s="140"/>
      <c r="M1" s="140"/>
      <c r="N1" s="140"/>
    </row>
    <row r="3" spans="1:14" x14ac:dyDescent="0.25">
      <c r="A3" s="141" t="s">
        <v>9</v>
      </c>
      <c r="B3" s="142"/>
      <c r="C3" s="143"/>
      <c r="D3" s="144"/>
      <c r="E3" s="144"/>
      <c r="F3" s="144"/>
      <c r="G3" s="145"/>
    </row>
    <row r="4" spans="1:14" x14ac:dyDescent="0.25">
      <c r="A4" s="104"/>
      <c r="B4" s="105"/>
    </row>
    <row r="5" spans="1:14" x14ac:dyDescent="0.25">
      <c r="A5" s="104" t="s">
        <v>95</v>
      </c>
      <c r="B5" s="105"/>
      <c r="K5" s="146"/>
      <c r="L5" s="147"/>
    </row>
    <row r="6" spans="1:14" x14ac:dyDescent="0.25">
      <c r="A6" s="104"/>
      <c r="B6" s="106" t="s">
        <v>96</v>
      </c>
    </row>
    <row r="7" spans="1:14" x14ac:dyDescent="0.25">
      <c r="A7" s="104"/>
      <c r="B7" s="105"/>
    </row>
    <row r="8" spans="1:14" x14ac:dyDescent="0.25">
      <c r="A8" s="107" t="s">
        <v>93</v>
      </c>
    </row>
    <row r="9" spans="1:14" x14ac:dyDescent="0.25">
      <c r="B9" s="131"/>
      <c r="C9" s="132"/>
      <c r="D9" s="132"/>
      <c r="E9" s="132"/>
      <c r="F9" s="132"/>
      <c r="G9" s="132"/>
      <c r="H9" s="132"/>
      <c r="I9" s="132"/>
      <c r="J9" s="132"/>
      <c r="K9" s="132"/>
      <c r="L9" s="132"/>
      <c r="M9" s="132"/>
      <c r="N9" s="133"/>
    </row>
    <row r="10" spans="1:14" x14ac:dyDescent="0.25">
      <c r="B10" s="134"/>
      <c r="C10" s="135"/>
      <c r="D10" s="135"/>
      <c r="E10" s="135"/>
      <c r="F10" s="135"/>
      <c r="G10" s="135"/>
      <c r="H10" s="135"/>
      <c r="I10" s="135"/>
      <c r="J10" s="135"/>
      <c r="K10" s="135"/>
      <c r="L10" s="135"/>
      <c r="M10" s="135"/>
      <c r="N10" s="136"/>
    </row>
    <row r="11" spans="1:14" x14ac:dyDescent="0.25">
      <c r="B11" s="134"/>
      <c r="C11" s="135"/>
      <c r="D11" s="135"/>
      <c r="E11" s="135"/>
      <c r="F11" s="135"/>
      <c r="G11" s="135"/>
      <c r="H11" s="135"/>
      <c r="I11" s="135"/>
      <c r="J11" s="135"/>
      <c r="K11" s="135"/>
      <c r="L11" s="135"/>
      <c r="M11" s="135"/>
      <c r="N11" s="136"/>
    </row>
    <row r="12" spans="1:14" x14ac:dyDescent="0.25">
      <c r="B12" s="134"/>
      <c r="C12" s="135"/>
      <c r="D12" s="135"/>
      <c r="E12" s="135"/>
      <c r="F12" s="135"/>
      <c r="G12" s="135"/>
      <c r="H12" s="135"/>
      <c r="I12" s="135"/>
      <c r="J12" s="135"/>
      <c r="K12" s="135"/>
      <c r="L12" s="135"/>
      <c r="M12" s="135"/>
      <c r="N12" s="136"/>
    </row>
    <row r="13" spans="1:14" x14ac:dyDescent="0.25">
      <c r="B13" s="134"/>
      <c r="C13" s="135"/>
      <c r="D13" s="135"/>
      <c r="E13" s="135"/>
      <c r="F13" s="135"/>
      <c r="G13" s="135"/>
      <c r="H13" s="135"/>
      <c r="I13" s="135"/>
      <c r="J13" s="135"/>
      <c r="K13" s="135"/>
      <c r="L13" s="135"/>
      <c r="M13" s="135"/>
      <c r="N13" s="136"/>
    </row>
    <row r="14" spans="1:14" x14ac:dyDescent="0.25">
      <c r="B14" s="134"/>
      <c r="C14" s="135"/>
      <c r="D14" s="135"/>
      <c r="E14" s="135"/>
      <c r="F14" s="135"/>
      <c r="G14" s="135"/>
      <c r="H14" s="135"/>
      <c r="I14" s="135"/>
      <c r="J14" s="135"/>
      <c r="K14" s="135"/>
      <c r="L14" s="135"/>
      <c r="M14" s="135"/>
      <c r="N14" s="136"/>
    </row>
    <row r="15" spans="1:14" x14ac:dyDescent="0.25">
      <c r="B15" s="137"/>
      <c r="C15" s="138"/>
      <c r="D15" s="138"/>
      <c r="E15" s="138"/>
      <c r="F15" s="138"/>
      <c r="G15" s="138"/>
      <c r="H15" s="138"/>
      <c r="I15" s="138"/>
      <c r="J15" s="138"/>
      <c r="K15" s="138"/>
      <c r="L15" s="138"/>
      <c r="M15" s="138"/>
      <c r="N15" s="139"/>
    </row>
    <row r="17" spans="1:14" x14ac:dyDescent="0.25">
      <c r="A17" s="107" t="s">
        <v>90</v>
      </c>
    </row>
    <row r="18" spans="1:14" x14ac:dyDescent="0.25">
      <c r="B18" s="103" t="s">
        <v>91</v>
      </c>
    </row>
    <row r="19" spans="1:14" x14ac:dyDescent="0.25">
      <c r="C19" s="130" t="s">
        <v>97</v>
      </c>
      <c r="D19" s="130"/>
      <c r="E19" s="130"/>
      <c r="F19" s="130"/>
      <c r="G19" s="130"/>
      <c r="H19" s="130"/>
      <c r="I19" s="130"/>
      <c r="J19" s="130"/>
      <c r="K19" s="130"/>
      <c r="L19" s="130"/>
      <c r="M19" s="130"/>
      <c r="N19" s="130"/>
    </row>
    <row r="20" spans="1:14" x14ac:dyDescent="0.25">
      <c r="C20" s="130"/>
      <c r="D20" s="130"/>
      <c r="E20" s="130"/>
      <c r="F20" s="130"/>
      <c r="G20" s="130"/>
      <c r="H20" s="130"/>
      <c r="I20" s="130"/>
      <c r="J20" s="130"/>
      <c r="K20" s="130"/>
      <c r="L20" s="130"/>
      <c r="M20" s="130"/>
      <c r="N20" s="130"/>
    </row>
    <row r="21" spans="1:14" x14ac:dyDescent="0.25">
      <c r="B21" s="103" t="s">
        <v>98</v>
      </c>
    </row>
    <row r="22" spans="1:14" x14ac:dyDescent="0.25">
      <c r="C22" s="130" t="s">
        <v>92</v>
      </c>
      <c r="D22" s="130"/>
      <c r="E22" s="130"/>
      <c r="F22" s="130"/>
      <c r="G22" s="130"/>
      <c r="H22" s="130"/>
      <c r="I22" s="130"/>
      <c r="J22" s="130"/>
      <c r="K22" s="130"/>
      <c r="L22" s="130"/>
      <c r="M22" s="130"/>
      <c r="N22" s="130"/>
    </row>
    <row r="23" spans="1:14" x14ac:dyDescent="0.25">
      <c r="C23" s="130"/>
      <c r="D23" s="130"/>
      <c r="E23" s="130"/>
      <c r="F23" s="130"/>
      <c r="G23" s="130"/>
      <c r="H23" s="130"/>
      <c r="I23" s="130"/>
      <c r="J23" s="130"/>
      <c r="K23" s="130"/>
      <c r="L23" s="130"/>
      <c r="M23" s="130"/>
      <c r="N23" s="130"/>
    </row>
    <row r="24" spans="1:14" x14ac:dyDescent="0.25">
      <c r="A24" s="107" t="s">
        <v>94</v>
      </c>
    </row>
    <row r="25" spans="1:14" x14ac:dyDescent="0.25">
      <c r="B25" s="131"/>
      <c r="C25" s="132"/>
      <c r="D25" s="132"/>
      <c r="E25" s="132"/>
      <c r="F25" s="132"/>
      <c r="G25" s="132"/>
      <c r="H25" s="132"/>
      <c r="I25" s="132"/>
      <c r="J25" s="132"/>
      <c r="K25" s="132"/>
      <c r="L25" s="132"/>
      <c r="M25" s="132"/>
      <c r="N25" s="133"/>
    </row>
    <row r="26" spans="1:14" x14ac:dyDescent="0.25">
      <c r="B26" s="134"/>
      <c r="C26" s="135"/>
      <c r="D26" s="135"/>
      <c r="E26" s="135"/>
      <c r="F26" s="135"/>
      <c r="G26" s="135"/>
      <c r="H26" s="135"/>
      <c r="I26" s="135"/>
      <c r="J26" s="135"/>
      <c r="K26" s="135"/>
      <c r="L26" s="135"/>
      <c r="M26" s="135"/>
      <c r="N26" s="136"/>
    </row>
    <row r="27" spans="1:14" x14ac:dyDescent="0.25">
      <c r="B27" s="134"/>
      <c r="C27" s="135"/>
      <c r="D27" s="135"/>
      <c r="E27" s="135"/>
      <c r="F27" s="135"/>
      <c r="G27" s="135"/>
      <c r="H27" s="135"/>
      <c r="I27" s="135"/>
      <c r="J27" s="135"/>
      <c r="K27" s="135"/>
      <c r="L27" s="135"/>
      <c r="M27" s="135"/>
      <c r="N27" s="136"/>
    </row>
    <row r="28" spans="1:14" x14ac:dyDescent="0.25">
      <c r="B28" s="134"/>
      <c r="C28" s="135"/>
      <c r="D28" s="135"/>
      <c r="E28" s="135"/>
      <c r="F28" s="135"/>
      <c r="G28" s="135"/>
      <c r="H28" s="135"/>
      <c r="I28" s="135"/>
      <c r="J28" s="135"/>
      <c r="K28" s="135"/>
      <c r="L28" s="135"/>
      <c r="M28" s="135"/>
      <c r="N28" s="136"/>
    </row>
    <row r="29" spans="1:14" x14ac:dyDescent="0.25">
      <c r="B29" s="134"/>
      <c r="C29" s="135"/>
      <c r="D29" s="135"/>
      <c r="E29" s="135"/>
      <c r="F29" s="135"/>
      <c r="G29" s="135"/>
      <c r="H29" s="135"/>
      <c r="I29" s="135"/>
      <c r="J29" s="135"/>
      <c r="K29" s="135"/>
      <c r="L29" s="135"/>
      <c r="M29" s="135"/>
      <c r="N29" s="136"/>
    </row>
    <row r="30" spans="1:14" x14ac:dyDescent="0.25">
      <c r="B30" s="134"/>
      <c r="C30" s="135"/>
      <c r="D30" s="135"/>
      <c r="E30" s="135"/>
      <c r="F30" s="135"/>
      <c r="G30" s="135"/>
      <c r="H30" s="135"/>
      <c r="I30" s="135"/>
      <c r="J30" s="135"/>
      <c r="K30" s="135"/>
      <c r="L30" s="135"/>
      <c r="M30" s="135"/>
      <c r="N30" s="136"/>
    </row>
    <row r="31" spans="1:14" x14ac:dyDescent="0.25">
      <c r="B31" s="134"/>
      <c r="C31" s="135"/>
      <c r="D31" s="135"/>
      <c r="E31" s="135"/>
      <c r="F31" s="135"/>
      <c r="G31" s="135"/>
      <c r="H31" s="135"/>
      <c r="I31" s="135"/>
      <c r="J31" s="135"/>
      <c r="K31" s="135"/>
      <c r="L31" s="135"/>
      <c r="M31" s="135"/>
      <c r="N31" s="136"/>
    </row>
    <row r="32" spans="1:14" x14ac:dyDescent="0.25">
      <c r="B32" s="134"/>
      <c r="C32" s="135"/>
      <c r="D32" s="135"/>
      <c r="E32" s="135"/>
      <c r="F32" s="135"/>
      <c r="G32" s="135"/>
      <c r="H32" s="135"/>
      <c r="I32" s="135"/>
      <c r="J32" s="135"/>
      <c r="K32" s="135"/>
      <c r="L32" s="135"/>
      <c r="M32" s="135"/>
      <c r="N32" s="136"/>
    </row>
    <row r="33" spans="2:14" x14ac:dyDescent="0.25">
      <c r="B33" s="134"/>
      <c r="C33" s="135"/>
      <c r="D33" s="135"/>
      <c r="E33" s="135"/>
      <c r="F33" s="135"/>
      <c r="G33" s="135"/>
      <c r="H33" s="135"/>
      <c r="I33" s="135"/>
      <c r="J33" s="135"/>
      <c r="K33" s="135"/>
      <c r="L33" s="135"/>
      <c r="M33" s="135"/>
      <c r="N33" s="136"/>
    </row>
    <row r="34" spans="2:14" x14ac:dyDescent="0.25">
      <c r="B34" s="134"/>
      <c r="C34" s="135"/>
      <c r="D34" s="135"/>
      <c r="E34" s="135"/>
      <c r="F34" s="135"/>
      <c r="G34" s="135"/>
      <c r="H34" s="135"/>
      <c r="I34" s="135"/>
      <c r="J34" s="135"/>
      <c r="K34" s="135"/>
      <c r="L34" s="135"/>
      <c r="M34" s="135"/>
      <c r="N34" s="136"/>
    </row>
    <row r="35" spans="2:14" x14ac:dyDescent="0.25">
      <c r="B35" s="134"/>
      <c r="C35" s="135"/>
      <c r="D35" s="135"/>
      <c r="E35" s="135"/>
      <c r="F35" s="135"/>
      <c r="G35" s="135"/>
      <c r="H35" s="135"/>
      <c r="I35" s="135"/>
      <c r="J35" s="135"/>
      <c r="K35" s="135"/>
      <c r="L35" s="135"/>
      <c r="M35" s="135"/>
      <c r="N35" s="136"/>
    </row>
    <row r="36" spans="2:14" x14ac:dyDescent="0.25">
      <c r="B36" s="134"/>
      <c r="C36" s="135"/>
      <c r="D36" s="135"/>
      <c r="E36" s="135"/>
      <c r="F36" s="135"/>
      <c r="G36" s="135"/>
      <c r="H36" s="135"/>
      <c r="I36" s="135"/>
      <c r="J36" s="135"/>
      <c r="K36" s="135"/>
      <c r="L36" s="135"/>
      <c r="M36" s="135"/>
      <c r="N36" s="136"/>
    </row>
    <row r="37" spans="2:14" x14ac:dyDescent="0.25">
      <c r="B37" s="134"/>
      <c r="C37" s="135"/>
      <c r="D37" s="135"/>
      <c r="E37" s="135"/>
      <c r="F37" s="135"/>
      <c r="G37" s="135"/>
      <c r="H37" s="135"/>
      <c r="I37" s="135"/>
      <c r="J37" s="135"/>
      <c r="K37" s="135"/>
      <c r="L37" s="135"/>
      <c r="M37" s="135"/>
      <c r="N37" s="136"/>
    </row>
    <row r="38" spans="2:14" x14ac:dyDescent="0.25">
      <c r="B38" s="134"/>
      <c r="C38" s="135"/>
      <c r="D38" s="135"/>
      <c r="E38" s="135"/>
      <c r="F38" s="135"/>
      <c r="G38" s="135"/>
      <c r="H38" s="135"/>
      <c r="I38" s="135"/>
      <c r="J38" s="135"/>
      <c r="K38" s="135"/>
      <c r="L38" s="135"/>
      <c r="M38" s="135"/>
      <c r="N38" s="136"/>
    </row>
    <row r="39" spans="2:14" x14ac:dyDescent="0.25">
      <c r="B39" s="137"/>
      <c r="C39" s="138"/>
      <c r="D39" s="138"/>
      <c r="E39" s="138"/>
      <c r="F39" s="138"/>
      <c r="G39" s="138"/>
      <c r="H39" s="138"/>
      <c r="I39" s="138"/>
      <c r="J39" s="138"/>
      <c r="K39" s="138"/>
      <c r="L39" s="138"/>
      <c r="M39" s="138"/>
      <c r="N39" s="139"/>
    </row>
  </sheetData>
  <sheetProtection algorithmName="SHA-512" hashValue="1ohdCp0a+4rNwYGC1SglvTu5dVR6YgS4X5cpIrwS5AcFNLAEZRp3LeXLXue0vbPj6MGsAvxz/7GABRCylMcKEQ==" saltValue="rHXmyKlHeSyX1tAj+rdUqg==" spinCount="100000" sheet="1" objects="1" scenarios="1" formatCells="0" formatColumns="0" formatRows="0" insertRows="0" selectLockedCells="1"/>
  <mergeCells count="8">
    <mergeCell ref="C19:N20"/>
    <mergeCell ref="C22:N23"/>
    <mergeCell ref="B9:N15"/>
    <mergeCell ref="B25:N39"/>
    <mergeCell ref="A1:N1"/>
    <mergeCell ref="A3:B3"/>
    <mergeCell ref="C3:G3"/>
    <mergeCell ref="K5:L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5F13-A90F-4E5F-A0EA-4B55054BBA8B}">
  <dimension ref="A1:E41"/>
  <sheetViews>
    <sheetView workbookViewId="0">
      <selection activeCell="B5" sqref="B5"/>
    </sheetView>
  </sheetViews>
  <sheetFormatPr defaultRowHeight="15" x14ac:dyDescent="0.25"/>
  <cols>
    <col min="1" max="1" width="28.85546875" style="1" customWidth="1"/>
    <col min="2" max="2" width="45.7109375" customWidth="1"/>
  </cols>
  <sheetData>
    <row r="1" spans="1:5" ht="18.75" x14ac:dyDescent="0.3">
      <c r="A1" s="128" t="s">
        <v>88</v>
      </c>
      <c r="B1" s="128"/>
      <c r="C1" s="128"/>
      <c r="D1" s="128"/>
      <c r="E1" s="128"/>
    </row>
    <row r="2" spans="1:5" ht="6" customHeight="1" x14ac:dyDescent="0.25"/>
    <row r="3" spans="1:5" x14ac:dyDescent="0.25">
      <c r="A3" s="9" t="s">
        <v>9</v>
      </c>
      <c r="B3" s="77">
        <f>Coalition!C3</f>
        <v>0</v>
      </c>
    </row>
    <row r="4" spans="1:5" x14ac:dyDescent="0.25">
      <c r="B4" s="78"/>
    </row>
    <row r="5" spans="1:5" x14ac:dyDescent="0.25">
      <c r="A5" s="10" t="s">
        <v>28</v>
      </c>
      <c r="B5" s="79"/>
    </row>
    <row r="6" spans="1:5" x14ac:dyDescent="0.25">
      <c r="A6" s="10" t="s">
        <v>27</v>
      </c>
      <c r="B6" s="19"/>
    </row>
    <row r="7" spans="1:5" x14ac:dyDescent="0.25">
      <c r="A7" s="148" t="s">
        <v>34</v>
      </c>
      <c r="B7" s="20"/>
    </row>
    <row r="8" spans="1:5" x14ac:dyDescent="0.25">
      <c r="A8" s="149"/>
      <c r="B8" s="21"/>
    </row>
    <row r="9" spans="1:5" x14ac:dyDescent="0.25">
      <c r="A9" s="148" t="s">
        <v>35</v>
      </c>
      <c r="B9" s="20"/>
    </row>
    <row r="10" spans="1:5" x14ac:dyDescent="0.25">
      <c r="A10" s="149"/>
      <c r="B10" s="21"/>
    </row>
    <row r="11" spans="1:5" x14ac:dyDescent="0.25">
      <c r="A11" s="148" t="s">
        <v>36</v>
      </c>
      <c r="B11" s="22"/>
    </row>
    <row r="12" spans="1:5" x14ac:dyDescent="0.25">
      <c r="A12" s="149"/>
      <c r="B12" s="23"/>
    </row>
    <row r="13" spans="1:5" x14ac:dyDescent="0.25">
      <c r="A13" s="10" t="s">
        <v>30</v>
      </c>
      <c r="B13" s="18"/>
    </row>
    <row r="14" spans="1:5" x14ac:dyDescent="0.25">
      <c r="A14" s="11" t="s">
        <v>33</v>
      </c>
      <c r="B14" s="18"/>
    </row>
    <row r="15" spans="1:5" x14ac:dyDescent="0.25">
      <c r="A15" s="11" t="s">
        <v>31</v>
      </c>
      <c r="B15" s="18"/>
    </row>
    <row r="16" spans="1:5" x14ac:dyDescent="0.25">
      <c r="A16" s="11" t="s">
        <v>32</v>
      </c>
      <c r="B16" s="18"/>
    </row>
    <row r="17" spans="1:5" x14ac:dyDescent="0.25">
      <c r="B17" s="13"/>
    </row>
    <row r="18" spans="1:5" ht="30" customHeight="1" x14ac:dyDescent="0.25">
      <c r="A18" s="14" t="s">
        <v>29</v>
      </c>
      <c r="B18" s="17"/>
    </row>
    <row r="20" spans="1:5" x14ac:dyDescent="0.25">
      <c r="A20" s="1" t="s">
        <v>37</v>
      </c>
    </row>
    <row r="21" spans="1:5" x14ac:dyDescent="0.25">
      <c r="A21" s="2" t="s">
        <v>39</v>
      </c>
    </row>
    <row r="22" spans="1:5" x14ac:dyDescent="0.25">
      <c r="A22" s="74" t="s">
        <v>38</v>
      </c>
      <c r="E22" s="8"/>
    </row>
    <row r="23" spans="1:5" ht="30" customHeight="1" x14ac:dyDescent="0.25">
      <c r="A23" s="150" t="s">
        <v>40</v>
      </c>
      <c r="B23" s="150"/>
      <c r="C23" s="150"/>
      <c r="D23" s="150"/>
      <c r="E23" s="15"/>
    </row>
    <row r="24" spans="1:5" ht="30" customHeight="1" x14ac:dyDescent="0.25">
      <c r="A24" s="150" t="s">
        <v>41</v>
      </c>
      <c r="B24" s="150"/>
      <c r="C24" s="150"/>
      <c r="D24" s="150"/>
      <c r="E24" s="15"/>
    </row>
    <row r="25" spans="1:5" ht="30" customHeight="1" x14ac:dyDescent="0.25">
      <c r="A25" s="150" t="s">
        <v>42</v>
      </c>
      <c r="B25" s="150"/>
      <c r="C25" s="150"/>
      <c r="D25" s="150"/>
      <c r="E25" s="15"/>
    </row>
    <row r="26" spans="1:5" ht="30" customHeight="1" x14ac:dyDescent="0.25">
      <c r="A26" s="150" t="s">
        <v>43</v>
      </c>
      <c r="B26" s="150"/>
      <c r="C26" s="150"/>
      <c r="D26" s="150"/>
      <c r="E26" s="15"/>
    </row>
    <row r="27" spans="1:5" ht="30" customHeight="1" x14ac:dyDescent="0.25">
      <c r="A27" s="150" t="s">
        <v>44</v>
      </c>
      <c r="B27" s="150"/>
      <c r="C27" s="150"/>
      <c r="D27" s="150"/>
      <c r="E27" s="15"/>
    </row>
    <row r="28" spans="1:5" ht="90" customHeight="1" x14ac:dyDescent="0.25">
      <c r="A28" s="150" t="s">
        <v>89</v>
      </c>
      <c r="B28" s="150"/>
      <c r="C28" s="150"/>
      <c r="D28" s="150"/>
      <c r="E28" s="15"/>
    </row>
    <row r="29" spans="1:5" ht="30" customHeight="1" x14ac:dyDescent="0.25">
      <c r="A29" s="150" t="s">
        <v>45</v>
      </c>
      <c r="B29" s="150"/>
      <c r="C29" s="150"/>
      <c r="D29" s="150"/>
      <c r="E29" s="15"/>
    </row>
    <row r="30" spans="1:5" ht="45" customHeight="1" x14ac:dyDescent="0.25">
      <c r="A30" s="150" t="s">
        <v>46</v>
      </c>
      <c r="B30" s="150"/>
      <c r="C30" s="150"/>
      <c r="D30" s="150"/>
      <c r="E30" s="15"/>
    </row>
    <row r="31" spans="1:5" ht="30" customHeight="1" x14ac:dyDescent="0.25">
      <c r="A31" s="150" t="s">
        <v>47</v>
      </c>
      <c r="B31" s="150"/>
      <c r="C31" s="150"/>
      <c r="D31" s="150"/>
      <c r="E31" s="15"/>
    </row>
    <row r="32" spans="1:5" ht="30" customHeight="1" x14ac:dyDescent="0.25">
      <c r="A32" s="150" t="s">
        <v>48</v>
      </c>
      <c r="B32" s="150"/>
      <c r="C32" s="150"/>
      <c r="D32" s="150"/>
      <c r="E32" s="15"/>
    </row>
    <row r="33" spans="1:5" ht="30" customHeight="1" x14ac:dyDescent="0.25">
      <c r="A33" s="150" t="s">
        <v>49</v>
      </c>
      <c r="B33" s="150"/>
      <c r="C33" s="150"/>
      <c r="D33" s="150"/>
      <c r="E33" s="15"/>
    </row>
    <row r="34" spans="1:5" ht="30" customHeight="1" x14ac:dyDescent="0.25">
      <c r="A34" s="150" t="s">
        <v>50</v>
      </c>
      <c r="B34" s="150"/>
      <c r="C34" s="150"/>
      <c r="D34" s="150"/>
      <c r="E34" s="15"/>
    </row>
    <row r="35" spans="1:5" ht="30" customHeight="1" x14ac:dyDescent="0.25">
      <c r="A35" s="150" t="s">
        <v>51</v>
      </c>
      <c r="B35" s="150"/>
      <c r="C35" s="150"/>
      <c r="D35" s="150"/>
      <c r="E35" s="15"/>
    </row>
    <row r="36" spans="1:5" ht="30" customHeight="1" x14ac:dyDescent="0.25">
      <c r="A36" s="150" t="s">
        <v>52</v>
      </c>
      <c r="B36" s="150"/>
      <c r="C36" s="150"/>
      <c r="D36" s="150"/>
      <c r="E36" s="15"/>
    </row>
    <row r="37" spans="1:5" x14ac:dyDescent="0.25">
      <c r="A37" s="2"/>
    </row>
    <row r="38" spans="1:5" x14ac:dyDescent="0.25">
      <c r="A38" s="1" t="s">
        <v>53</v>
      </c>
    </row>
    <row r="39" spans="1:5" ht="30" customHeight="1" x14ac:dyDescent="0.25">
      <c r="A39" s="16" t="s">
        <v>54</v>
      </c>
      <c r="B39" s="17"/>
    </row>
    <row r="40" spans="1:5" ht="30" customHeight="1" x14ac:dyDescent="0.25">
      <c r="A40" s="16" t="s">
        <v>55</v>
      </c>
      <c r="B40" s="17"/>
    </row>
    <row r="41" spans="1:5" ht="30" customHeight="1" x14ac:dyDescent="0.25">
      <c r="A41" s="16" t="s">
        <v>56</v>
      </c>
      <c r="B41" s="17"/>
    </row>
  </sheetData>
  <sheetProtection algorithmName="SHA-512" hashValue="SpUazHmD/hZsDAPRdEMkZ8jUMdmZvlWc51DQXLtmxlUNNw+L9kDdoM2Ibj3fg4ocfgeb/3ObF1X/WOu80ZZhJw==" saltValue="fwjjg5vYz/uQpgK7a/8axA==" spinCount="100000" sheet="1" objects="1" scenarios="1" formatCells="0" formatColumns="0" selectLockedCells="1"/>
  <mergeCells count="18">
    <mergeCell ref="A36:D36"/>
    <mergeCell ref="A25:D25"/>
    <mergeCell ref="A26:D26"/>
    <mergeCell ref="A27:D27"/>
    <mergeCell ref="A28:D28"/>
    <mergeCell ref="A29:D29"/>
    <mergeCell ref="A30:D30"/>
    <mergeCell ref="A31:D31"/>
    <mergeCell ref="A32:D32"/>
    <mergeCell ref="A33:D33"/>
    <mergeCell ref="A34:D34"/>
    <mergeCell ref="A35:D35"/>
    <mergeCell ref="A9:A10"/>
    <mergeCell ref="A11:A12"/>
    <mergeCell ref="A23:D23"/>
    <mergeCell ref="A24:D24"/>
    <mergeCell ref="A1:E1"/>
    <mergeCell ref="A7:A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F7F4-39D9-41F2-A120-165860078A12}">
  <dimension ref="A1:J40"/>
  <sheetViews>
    <sheetView workbookViewId="0">
      <selection activeCell="B7" sqref="B7"/>
    </sheetView>
  </sheetViews>
  <sheetFormatPr defaultRowHeight="15" x14ac:dyDescent="0.25"/>
  <cols>
    <col min="1" max="1" width="16.28515625" customWidth="1"/>
    <col min="2" max="2" width="45.28515625" customWidth="1"/>
    <col min="3" max="3" width="15.42578125" customWidth="1"/>
    <col min="4" max="4" width="5.5703125" customWidth="1"/>
    <col min="5" max="5" width="14.5703125" bestFit="1" customWidth="1"/>
    <col min="6" max="6" width="18.140625" customWidth="1"/>
    <col min="8" max="8" width="16" bestFit="1" customWidth="1"/>
    <col min="9" max="9" width="19.28515625" style="8" bestFit="1" customWidth="1"/>
    <col min="10" max="10" width="12.5703125" style="8" bestFit="1" customWidth="1"/>
  </cols>
  <sheetData>
    <row r="1" spans="1:10" ht="18.75" x14ac:dyDescent="0.3">
      <c r="A1" s="128" t="s">
        <v>88</v>
      </c>
      <c r="B1" s="128"/>
      <c r="C1" s="128"/>
      <c r="D1" s="128"/>
      <c r="E1" s="128"/>
      <c r="F1" s="128"/>
      <c r="G1" s="128"/>
      <c r="H1" s="128"/>
      <c r="I1" s="128"/>
      <c r="J1" s="75"/>
    </row>
    <row r="2" spans="1:10" ht="6" customHeight="1" x14ac:dyDescent="0.25">
      <c r="A2" s="1"/>
    </row>
    <row r="3" spans="1:10" x14ac:dyDescent="0.25">
      <c r="A3" s="9" t="s">
        <v>9</v>
      </c>
      <c r="B3" s="10">
        <f>'Lead Applicant'!B3</f>
        <v>0</v>
      </c>
      <c r="E3" s="151" t="s">
        <v>66</v>
      </c>
      <c r="F3" s="151"/>
      <c r="H3" s="36" t="s">
        <v>112</v>
      </c>
      <c r="I3" s="99"/>
      <c r="J3" s="100"/>
    </row>
    <row r="4" spans="1:10" ht="15" customHeight="1" x14ac:dyDescent="0.25">
      <c r="A4" s="9" t="s">
        <v>0</v>
      </c>
      <c r="B4" s="9">
        <f>'Lead Applicant'!B5</f>
        <v>0</v>
      </c>
      <c r="E4" s="3" t="s">
        <v>64</v>
      </c>
      <c r="F4" s="37"/>
      <c r="H4" s="152" t="s">
        <v>113</v>
      </c>
      <c r="I4" s="153"/>
      <c r="J4" s="154"/>
    </row>
    <row r="5" spans="1:10" x14ac:dyDescent="0.25">
      <c r="E5" s="3" t="s">
        <v>65</v>
      </c>
      <c r="F5" s="37"/>
      <c r="H5" s="155"/>
      <c r="I5" s="156"/>
      <c r="J5" s="157"/>
    </row>
    <row r="6" spans="1:10" x14ac:dyDescent="0.25">
      <c r="B6" s="24" t="s">
        <v>123</v>
      </c>
      <c r="C6" s="10" t="s">
        <v>7</v>
      </c>
      <c r="E6" s="3" t="s">
        <v>103</v>
      </c>
      <c r="F6" s="37"/>
    </row>
    <row r="7" spans="1:10" x14ac:dyDescent="0.25">
      <c r="B7" s="17"/>
      <c r="C7" s="38"/>
      <c r="E7" s="3" t="s">
        <v>21</v>
      </c>
      <c r="F7" s="25">
        <f>SUM(F4:F6)</f>
        <v>0</v>
      </c>
    </row>
    <row r="8" spans="1:10" x14ac:dyDescent="0.25">
      <c r="B8" s="17"/>
      <c r="C8" s="38"/>
    </row>
    <row r="9" spans="1:10" x14ac:dyDescent="0.25">
      <c r="B9" s="17"/>
      <c r="C9" s="38"/>
      <c r="E9" s="36" t="s">
        <v>58</v>
      </c>
      <c r="F9" s="4"/>
      <c r="I9" s="80" t="s">
        <v>73</v>
      </c>
      <c r="J9" s="101" t="s">
        <v>110</v>
      </c>
    </row>
    <row r="10" spans="1:10" x14ac:dyDescent="0.25">
      <c r="B10" s="17"/>
      <c r="C10" s="38"/>
      <c r="E10" s="27" t="s">
        <v>64</v>
      </c>
      <c r="F10" s="28">
        <f>'Admin&amp;HMIS'!B16</f>
        <v>0</v>
      </c>
      <c r="G10" s="26" t="e">
        <f>F10/$F$4</f>
        <v>#DIV/0!</v>
      </c>
      <c r="H10" t="s">
        <v>67</v>
      </c>
      <c r="I10" s="81" t="s">
        <v>71</v>
      </c>
      <c r="J10" s="97">
        <f>F4*0.03</f>
        <v>0</v>
      </c>
    </row>
    <row r="11" spans="1:10" x14ac:dyDescent="0.25">
      <c r="B11" s="17"/>
      <c r="C11" s="38"/>
      <c r="E11" s="27" t="s">
        <v>65</v>
      </c>
      <c r="F11" s="28">
        <f>'Admin&amp;HMIS'!C16</f>
        <v>0</v>
      </c>
      <c r="G11" s="26" t="e">
        <f>F11/$F$5</f>
        <v>#DIV/0!</v>
      </c>
      <c r="H11" t="s">
        <v>68</v>
      </c>
      <c r="I11" s="81" t="s">
        <v>72</v>
      </c>
      <c r="J11" s="97">
        <f>F5*0.1</f>
        <v>0</v>
      </c>
    </row>
    <row r="12" spans="1:10" ht="15.75" thickBot="1" x14ac:dyDescent="0.3">
      <c r="B12" s="17"/>
      <c r="C12" s="38"/>
      <c r="E12" s="27" t="s">
        <v>103</v>
      </c>
      <c r="F12" s="28">
        <f>'Admin&amp;HMIS'!D16</f>
        <v>0</v>
      </c>
      <c r="G12" s="26" t="e">
        <f>F12/$F$6</f>
        <v>#DIV/0!</v>
      </c>
      <c r="H12" t="s">
        <v>108</v>
      </c>
      <c r="I12" s="81" t="s">
        <v>72</v>
      </c>
      <c r="J12" s="97">
        <f>F6*0.1</f>
        <v>0</v>
      </c>
    </row>
    <row r="13" spans="1:10" ht="15.75" thickTop="1" x14ac:dyDescent="0.25">
      <c r="B13" s="17"/>
      <c r="C13" s="38"/>
      <c r="E13" s="33" t="s">
        <v>21</v>
      </c>
      <c r="F13" s="34">
        <f>SUM(F10:F12)</f>
        <v>0</v>
      </c>
      <c r="G13" s="26" t="e">
        <f>F13/$F$7</f>
        <v>#DIV/0!</v>
      </c>
      <c r="H13" t="s">
        <v>69</v>
      </c>
      <c r="I13" s="81"/>
      <c r="J13" s="81"/>
    </row>
    <row r="14" spans="1:10" x14ac:dyDescent="0.25">
      <c r="B14" s="17"/>
      <c r="C14" s="38"/>
      <c r="E14" s="12"/>
      <c r="F14" s="32"/>
      <c r="I14" s="81"/>
      <c r="J14" s="81"/>
    </row>
    <row r="15" spans="1:10" x14ac:dyDescent="0.25">
      <c r="B15" s="17"/>
      <c r="C15" s="38"/>
      <c r="E15" s="36" t="s">
        <v>59</v>
      </c>
      <c r="F15" s="31"/>
      <c r="G15" s="26"/>
      <c r="I15" s="81"/>
      <c r="J15" s="81"/>
    </row>
    <row r="16" spans="1:10" x14ac:dyDescent="0.25">
      <c r="B16" s="17"/>
      <c r="C16" s="38"/>
      <c r="E16" s="29" t="s">
        <v>64</v>
      </c>
      <c r="F16" s="30">
        <f>'Admin&amp;HMIS'!B32</f>
        <v>0</v>
      </c>
      <c r="G16" s="26" t="e">
        <f>F16/$F$4</f>
        <v>#DIV/0!</v>
      </c>
      <c r="H16" t="s">
        <v>67</v>
      </c>
      <c r="I16" s="81"/>
      <c r="J16" s="81"/>
    </row>
    <row r="17" spans="2:10" x14ac:dyDescent="0.25">
      <c r="B17" s="17"/>
      <c r="C17" s="38"/>
      <c r="E17" s="12"/>
      <c r="F17" s="32"/>
      <c r="G17" s="26"/>
      <c r="I17" s="81"/>
      <c r="J17" s="81"/>
    </row>
    <row r="18" spans="2:10" x14ac:dyDescent="0.25">
      <c r="B18" s="17"/>
      <c r="C18" s="38"/>
      <c r="E18" s="36" t="s">
        <v>60</v>
      </c>
      <c r="F18" s="31"/>
      <c r="G18" s="26"/>
      <c r="I18" s="81"/>
      <c r="J18" s="81"/>
    </row>
    <row r="19" spans="2:10" ht="15" customHeight="1" x14ac:dyDescent="0.25">
      <c r="B19" s="17"/>
      <c r="C19" s="38"/>
      <c r="E19" s="29" t="s">
        <v>64</v>
      </c>
      <c r="F19" s="30">
        <f>Outreach!G16</f>
        <v>0</v>
      </c>
      <c r="G19" s="26" t="e">
        <f>F19/$F$4</f>
        <v>#DIV/0!</v>
      </c>
      <c r="H19" t="s">
        <v>67</v>
      </c>
      <c r="I19" s="82" t="s">
        <v>74</v>
      </c>
      <c r="J19" s="82"/>
    </row>
    <row r="20" spans="2:10" x14ac:dyDescent="0.25">
      <c r="B20" s="17"/>
      <c r="C20" s="38"/>
      <c r="E20" s="12"/>
      <c r="F20" s="32"/>
      <c r="G20" s="26"/>
      <c r="I20" s="76" t="e">
        <f>G19+G22</f>
        <v>#DIV/0!</v>
      </c>
      <c r="J20" s="101" t="s">
        <v>110</v>
      </c>
    </row>
    <row r="21" spans="2:10" x14ac:dyDescent="0.25">
      <c r="B21" s="17"/>
      <c r="C21" s="38"/>
      <c r="E21" s="36" t="s">
        <v>63</v>
      </c>
      <c r="F21" s="31"/>
      <c r="G21" s="26"/>
      <c r="I21" s="82" t="s">
        <v>75</v>
      </c>
      <c r="J21" s="98">
        <f>F4*0.6</f>
        <v>0</v>
      </c>
    </row>
    <row r="22" spans="2:10" x14ac:dyDescent="0.25">
      <c r="B22" s="17"/>
      <c r="C22" s="38"/>
      <c r="E22" s="29" t="s">
        <v>64</v>
      </c>
      <c r="F22" s="30">
        <f>Shelter!G19</f>
        <v>0</v>
      </c>
      <c r="G22" s="26" t="e">
        <f>F22/$F$4</f>
        <v>#DIV/0!</v>
      </c>
      <c r="H22" t="s">
        <v>67</v>
      </c>
      <c r="I22" s="82"/>
      <c r="J22" s="82"/>
    </row>
    <row r="23" spans="2:10" x14ac:dyDescent="0.25">
      <c r="E23" s="12"/>
      <c r="F23" s="32"/>
      <c r="G23" s="26"/>
      <c r="I23" s="81"/>
      <c r="J23" s="81"/>
    </row>
    <row r="24" spans="2:10" x14ac:dyDescent="0.25">
      <c r="E24" s="36" t="s">
        <v>61</v>
      </c>
      <c r="F24" s="31"/>
      <c r="G24" s="26"/>
      <c r="I24" s="81"/>
      <c r="J24" s="81"/>
    </row>
    <row r="25" spans="2:10" x14ac:dyDescent="0.25">
      <c r="E25" s="27" t="s">
        <v>64</v>
      </c>
      <c r="F25" s="28">
        <f>Prevention!G16</f>
        <v>0</v>
      </c>
      <c r="G25" s="26" t="e">
        <f>F25/$F$4</f>
        <v>#DIV/0!</v>
      </c>
      <c r="H25" t="s">
        <v>67</v>
      </c>
      <c r="I25" s="81"/>
      <c r="J25" s="81"/>
    </row>
    <row r="26" spans="2:10" ht="15.75" thickBot="1" x14ac:dyDescent="0.3">
      <c r="E26" s="27" t="s">
        <v>65</v>
      </c>
      <c r="F26" s="28">
        <f>Prevention!H16</f>
        <v>0</v>
      </c>
      <c r="G26" s="26" t="e">
        <f>F26/$F$5</f>
        <v>#DIV/0!</v>
      </c>
      <c r="H26" t="s">
        <v>68</v>
      </c>
      <c r="I26" s="81"/>
      <c r="J26" s="81"/>
    </row>
    <row r="27" spans="2:10" ht="15.75" thickTop="1" x14ac:dyDescent="0.25">
      <c r="E27" s="33" t="s">
        <v>21</v>
      </c>
      <c r="F27" s="34">
        <f>SUM(F25:F26)</f>
        <v>0</v>
      </c>
      <c r="G27" s="26" t="e">
        <f>F27/$F$7</f>
        <v>#DIV/0!</v>
      </c>
      <c r="H27" t="s">
        <v>69</v>
      </c>
      <c r="I27" s="81"/>
      <c r="J27" s="81"/>
    </row>
    <row r="28" spans="2:10" x14ac:dyDescent="0.25">
      <c r="E28" s="12"/>
      <c r="F28" s="32"/>
      <c r="G28" s="26"/>
      <c r="I28" s="81"/>
      <c r="J28" s="81"/>
    </row>
    <row r="29" spans="2:10" x14ac:dyDescent="0.25">
      <c r="E29" s="36" t="s">
        <v>62</v>
      </c>
      <c r="F29" s="31"/>
      <c r="G29" s="26"/>
      <c r="I29" s="81"/>
      <c r="J29" s="102" t="s">
        <v>111</v>
      </c>
    </row>
    <row r="30" spans="2:10" x14ac:dyDescent="0.25">
      <c r="E30" s="27" t="s">
        <v>64</v>
      </c>
      <c r="F30" s="28">
        <f>RRH!G16</f>
        <v>0</v>
      </c>
      <c r="G30" s="26" t="e">
        <f>F30/$F$4</f>
        <v>#DIV/0!</v>
      </c>
      <c r="H30" t="s">
        <v>67</v>
      </c>
      <c r="I30" s="81" t="s">
        <v>77</v>
      </c>
      <c r="J30" s="97">
        <f>F4*0.3</f>
        <v>0</v>
      </c>
    </row>
    <row r="31" spans="2:10" ht="15.75" thickBot="1" x14ac:dyDescent="0.3">
      <c r="E31" s="27" t="s">
        <v>65</v>
      </c>
      <c r="F31" s="28">
        <f>RRH!H16</f>
        <v>0</v>
      </c>
      <c r="G31" s="26" t="e">
        <f>F31/$F$5</f>
        <v>#DIV/0!</v>
      </c>
      <c r="H31" t="s">
        <v>68</v>
      </c>
      <c r="I31" s="81"/>
      <c r="J31" s="81"/>
    </row>
    <row r="32" spans="2:10" ht="15.75" thickTop="1" x14ac:dyDescent="0.25">
      <c r="E32" s="33" t="s">
        <v>21</v>
      </c>
      <c r="F32" s="35">
        <f>SUM(F30:F31)</f>
        <v>0</v>
      </c>
      <c r="G32" s="26" t="e">
        <f>F32/$F$7</f>
        <v>#DIV/0!</v>
      </c>
      <c r="H32" t="s">
        <v>69</v>
      </c>
      <c r="I32" s="81"/>
      <c r="J32" s="81"/>
    </row>
    <row r="33" spans="5:10" x14ac:dyDescent="0.25">
      <c r="I33" s="81"/>
      <c r="J33" s="81"/>
    </row>
    <row r="34" spans="5:10" x14ac:dyDescent="0.25">
      <c r="E34" s="36" t="s">
        <v>103</v>
      </c>
      <c r="F34" s="31"/>
      <c r="I34" s="81"/>
      <c r="J34" s="81"/>
    </row>
    <row r="35" spans="5:10" x14ac:dyDescent="0.25">
      <c r="E35" s="29" t="s">
        <v>107</v>
      </c>
      <c r="F35" s="30">
        <f>HAP!G26</f>
        <v>0</v>
      </c>
      <c r="G35" s="26" t="e">
        <f>F35/$F$6</f>
        <v>#DIV/0!</v>
      </c>
      <c r="H35" t="s">
        <v>108</v>
      </c>
      <c r="I35" s="81"/>
      <c r="J35" s="81"/>
    </row>
    <row r="37" spans="5:10" x14ac:dyDescent="0.25">
      <c r="E37" s="3" t="s">
        <v>104</v>
      </c>
      <c r="F37" s="39">
        <f>SUM(F10,F16,F19,F22,F25,F30)</f>
        <v>0</v>
      </c>
    </row>
    <row r="38" spans="5:10" x14ac:dyDescent="0.25">
      <c r="E38" s="3" t="s">
        <v>105</v>
      </c>
      <c r="F38" s="39">
        <f>SUM(F11,F26,F31)</f>
        <v>0</v>
      </c>
    </row>
    <row r="39" spans="5:10" x14ac:dyDescent="0.25">
      <c r="E39" s="3" t="s">
        <v>106</v>
      </c>
      <c r="F39" s="39">
        <f>SUM(F12,F35)</f>
        <v>0</v>
      </c>
    </row>
    <row r="40" spans="5:10" x14ac:dyDescent="0.25">
      <c r="F40" s="42" t="s">
        <v>70</v>
      </c>
    </row>
  </sheetData>
  <sheetProtection algorithmName="SHA-512" hashValue="tEeE7XRmyIFtSSc6G3nSTcFaQmZH2jkrmbmsj0hSgOQU+K2gADnID7dlZGHi8OnQ0t2oRFm+9zHrgHCepDCuIQ==" saltValue="aVIBFF6aOYDvBfofKktVMA==" spinCount="100000" sheet="1" objects="1" scenarios="1" formatColumns="0" selectLockedCells="1"/>
  <mergeCells count="3">
    <mergeCell ref="E3:F3"/>
    <mergeCell ref="A1:I1"/>
    <mergeCell ref="H4:J5"/>
  </mergeCells>
  <conditionalFormatting sqref="G10">
    <cfRule type="cellIs" dxfId="9" priority="10" operator="greaterThan">
      <formula>3%</formula>
    </cfRule>
  </conditionalFormatting>
  <conditionalFormatting sqref="G11:G12">
    <cfRule type="cellIs" dxfId="8" priority="9" operator="greaterThan">
      <formula>0.1</formula>
    </cfRule>
  </conditionalFormatting>
  <conditionalFormatting sqref="I20">
    <cfRule type="cellIs" dxfId="7" priority="6" operator="greaterThan">
      <formula>0.6</formula>
    </cfRule>
  </conditionalFormatting>
  <conditionalFormatting sqref="G30">
    <cfRule type="cellIs" dxfId="6" priority="5" operator="lessThan">
      <formula>0.3</formula>
    </cfRule>
  </conditionalFormatting>
  <conditionalFormatting sqref="F37">
    <cfRule type="cellIs" dxfId="5" priority="4" operator="equal">
      <formula>$F$4</formula>
    </cfRule>
  </conditionalFormatting>
  <conditionalFormatting sqref="F38">
    <cfRule type="cellIs" dxfId="4" priority="3" operator="equal">
      <formula>$F$5</formula>
    </cfRule>
  </conditionalFormatting>
  <conditionalFormatting sqref="F39">
    <cfRule type="cellIs" dxfId="3" priority="2" operator="equal">
      <formula>$F$6</formula>
    </cfRule>
  </conditionalFormatting>
  <conditionalFormatting sqref="G35">
    <cfRule type="cellIs" dxfId="2" priority="1" operator="greaterThan">
      <formula>0.1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5ADF-4B86-4C15-9EA8-6AA456B8EE03}">
  <dimension ref="A1:G33"/>
  <sheetViews>
    <sheetView workbookViewId="0">
      <selection activeCell="A6" sqref="A6"/>
    </sheetView>
  </sheetViews>
  <sheetFormatPr defaultRowHeight="15" x14ac:dyDescent="0.25"/>
  <cols>
    <col min="1" max="1" width="31.28515625" customWidth="1"/>
    <col min="2" max="5" width="11.5703125" bestFit="1" customWidth="1"/>
    <col min="6" max="7" width="13.7109375" bestFit="1" customWidth="1"/>
  </cols>
  <sheetData>
    <row r="1" spans="1:7" ht="15.75" x14ac:dyDescent="0.25">
      <c r="A1" s="158" t="s">
        <v>26</v>
      </c>
      <c r="B1" s="158"/>
      <c r="C1" s="158"/>
      <c r="D1" s="158"/>
      <c r="E1" s="158"/>
    </row>
    <row r="2" spans="1:7" x14ac:dyDescent="0.25">
      <c r="A2" s="3" t="s">
        <v>9</v>
      </c>
      <c r="B2" s="159">
        <f>'Lead Applicant'!B3</f>
        <v>0</v>
      </c>
      <c r="C2" s="160"/>
      <c r="D2" s="160"/>
      <c r="E2" s="161"/>
    </row>
    <row r="3" spans="1:7" x14ac:dyDescent="0.25">
      <c r="A3" s="3" t="s">
        <v>0</v>
      </c>
      <c r="B3" s="162">
        <f>'Lead Applicant'!B5</f>
        <v>0</v>
      </c>
      <c r="C3" s="163"/>
      <c r="D3" s="163"/>
      <c r="E3" s="164"/>
    </row>
    <row r="5" spans="1:7" s="47" customFormat="1" ht="30" customHeight="1" x14ac:dyDescent="0.25">
      <c r="A5" s="43" t="s">
        <v>2</v>
      </c>
      <c r="B5" s="44" t="s">
        <v>10</v>
      </c>
      <c r="C5" s="44" t="s">
        <v>11</v>
      </c>
      <c r="D5" s="44" t="s">
        <v>100</v>
      </c>
      <c r="E5" s="44" t="s">
        <v>12</v>
      </c>
      <c r="F5" s="49" t="s">
        <v>76</v>
      </c>
      <c r="G5" s="49" t="s">
        <v>102</v>
      </c>
    </row>
    <row r="6" spans="1:7" x14ac:dyDescent="0.25">
      <c r="A6" s="40"/>
      <c r="B6" s="41"/>
      <c r="C6" s="41"/>
      <c r="D6" s="41"/>
      <c r="E6" s="5">
        <f>SUM(Table28[[#This Row],[ESG Award]:[HAP Award]])</f>
        <v>0</v>
      </c>
      <c r="F6" s="85"/>
      <c r="G6" s="85"/>
    </row>
    <row r="7" spans="1:7" x14ac:dyDescent="0.25">
      <c r="A7" s="40"/>
      <c r="B7" s="41"/>
      <c r="C7" s="41"/>
      <c r="D7" s="41"/>
      <c r="E7" s="5">
        <f>SUM(Table28[[#This Row],[ESG Award]:[HAP Award]])</f>
        <v>0</v>
      </c>
      <c r="F7" s="85"/>
      <c r="G7" s="85"/>
    </row>
    <row r="8" spans="1:7" x14ac:dyDescent="0.25">
      <c r="A8" s="40"/>
      <c r="B8" s="41"/>
      <c r="C8" s="41"/>
      <c r="D8" s="41"/>
      <c r="E8" s="5">
        <f>SUM(Table28[[#This Row],[ESG Award]:[HAP Award]])</f>
        <v>0</v>
      </c>
      <c r="F8" s="85"/>
      <c r="G8" s="85"/>
    </row>
    <row r="9" spans="1:7" x14ac:dyDescent="0.25">
      <c r="A9" s="40"/>
      <c r="B9" s="41"/>
      <c r="C9" s="41"/>
      <c r="D9" s="41"/>
      <c r="E9" s="5">
        <f>SUM(Table28[[#This Row],[ESG Award]:[HAP Award]])</f>
        <v>0</v>
      </c>
      <c r="F9" s="85"/>
      <c r="G9" s="85"/>
    </row>
    <row r="10" spans="1:7" x14ac:dyDescent="0.25">
      <c r="A10" s="40"/>
      <c r="B10" s="41"/>
      <c r="C10" s="41"/>
      <c r="D10" s="41"/>
      <c r="E10" s="5">
        <f>SUM(Table28[[#This Row],[ESG Award]:[HAP Award]])</f>
        <v>0</v>
      </c>
      <c r="F10" s="85"/>
      <c r="G10" s="85"/>
    </row>
    <row r="11" spans="1:7" x14ac:dyDescent="0.25">
      <c r="A11" s="40"/>
      <c r="B11" s="41"/>
      <c r="C11" s="41"/>
      <c r="D11" s="41"/>
      <c r="E11" s="5">
        <f>SUM(Table28[[#This Row],[ESG Award]:[HAP Award]])</f>
        <v>0</v>
      </c>
      <c r="F11" s="85"/>
      <c r="G11" s="85"/>
    </row>
    <row r="12" spans="1:7" x14ac:dyDescent="0.25">
      <c r="A12" s="40"/>
      <c r="B12" s="41"/>
      <c r="C12" s="41"/>
      <c r="D12" s="41"/>
      <c r="E12" s="5">
        <f>SUM(Table28[[#This Row],[ESG Award]:[HAP Award]])</f>
        <v>0</v>
      </c>
      <c r="F12" s="85"/>
      <c r="G12" s="85"/>
    </row>
    <row r="13" spans="1:7" x14ac:dyDescent="0.25">
      <c r="A13" s="40"/>
      <c r="B13" s="41"/>
      <c r="C13" s="41"/>
      <c r="D13" s="41"/>
      <c r="E13" s="5">
        <f>SUM(Table28[[#This Row],[ESG Award]:[HAP Award]])</f>
        <v>0</v>
      </c>
      <c r="F13" s="85"/>
      <c r="G13" s="85"/>
    </row>
    <row r="14" spans="1:7" x14ac:dyDescent="0.25">
      <c r="A14" s="40"/>
      <c r="B14" s="41"/>
      <c r="C14" s="41"/>
      <c r="D14" s="41"/>
      <c r="E14" s="5">
        <f>SUM(Table28[[#This Row],[ESG Award]:[HAP Award]])</f>
        <v>0</v>
      </c>
      <c r="F14" s="85"/>
      <c r="G14" s="85"/>
    </row>
    <row r="15" spans="1:7" x14ac:dyDescent="0.25">
      <c r="A15" s="40"/>
      <c r="B15" s="41"/>
      <c r="C15" s="41"/>
      <c r="D15" s="41"/>
      <c r="E15" s="5">
        <f>SUM(Table28[[#This Row],[ESG Award]:[HAP Award]])</f>
        <v>0</v>
      </c>
      <c r="F15" s="85"/>
      <c r="G15" s="85"/>
    </row>
    <row r="16" spans="1:7" x14ac:dyDescent="0.25">
      <c r="B16" s="6">
        <f>SUBTOTAL(109,Table28[ESG Award])</f>
        <v>0</v>
      </c>
      <c r="C16" s="6">
        <f>SUBTOTAL(109,Table28[HPP Award])</f>
        <v>0</v>
      </c>
      <c r="D16" s="6">
        <f>SUBTOTAL(109,Table28[HAP Award])</f>
        <v>0</v>
      </c>
      <c r="E16" s="6">
        <f>SUBTOTAL(109,Table28[Total Award])</f>
        <v>0</v>
      </c>
    </row>
    <row r="17" spans="1:5" x14ac:dyDescent="0.25">
      <c r="B17" s="7" t="s">
        <v>22</v>
      </c>
      <c r="C17" s="7" t="s">
        <v>23</v>
      </c>
      <c r="D17" s="7" t="s">
        <v>101</v>
      </c>
      <c r="E17" s="7" t="s">
        <v>21</v>
      </c>
    </row>
    <row r="19" spans="1:5" ht="15.75" x14ac:dyDescent="0.25">
      <c r="A19" s="165" t="s">
        <v>25</v>
      </c>
      <c r="B19" s="165"/>
      <c r="C19" s="165"/>
      <c r="D19" s="165"/>
      <c r="E19" s="165"/>
    </row>
    <row r="20" spans="1:5" ht="7.5" customHeight="1" x14ac:dyDescent="0.25"/>
    <row r="21" spans="1:5" s="50" customFormat="1" ht="30" customHeight="1" x14ac:dyDescent="0.25">
      <c r="A21" s="43" t="s">
        <v>2</v>
      </c>
      <c r="B21" s="44" t="s">
        <v>10</v>
      </c>
      <c r="C21" s="47"/>
    </row>
    <row r="22" spans="1:5" x14ac:dyDescent="0.25">
      <c r="A22" s="40"/>
      <c r="B22" s="41"/>
    </row>
    <row r="23" spans="1:5" x14ac:dyDescent="0.25">
      <c r="A23" s="40"/>
      <c r="B23" s="41"/>
    </row>
    <row r="24" spans="1:5" x14ac:dyDescent="0.25">
      <c r="A24" s="40"/>
      <c r="B24" s="41"/>
    </row>
    <row r="25" spans="1:5" x14ac:dyDescent="0.25">
      <c r="A25" s="40"/>
      <c r="B25" s="41"/>
    </row>
    <row r="26" spans="1:5" x14ac:dyDescent="0.25">
      <c r="A26" s="40"/>
      <c r="B26" s="41"/>
    </row>
    <row r="27" spans="1:5" x14ac:dyDescent="0.25">
      <c r="A27" s="40"/>
      <c r="B27" s="41"/>
    </row>
    <row r="28" spans="1:5" x14ac:dyDescent="0.25">
      <c r="A28" s="40"/>
      <c r="B28" s="41"/>
    </row>
    <row r="29" spans="1:5" x14ac:dyDescent="0.25">
      <c r="A29" s="40"/>
      <c r="B29" s="41"/>
    </row>
    <row r="30" spans="1:5" x14ac:dyDescent="0.25">
      <c r="A30" s="40"/>
      <c r="B30" s="41"/>
    </row>
    <row r="31" spans="1:5" x14ac:dyDescent="0.25">
      <c r="A31" s="40"/>
      <c r="B31" s="41"/>
    </row>
    <row r="32" spans="1:5" x14ac:dyDescent="0.25">
      <c r="B32" s="6">
        <f>SUBTOTAL(109,Table2710[ESG Award])</f>
        <v>0</v>
      </c>
    </row>
    <row r="33" spans="2:2" x14ac:dyDescent="0.25">
      <c r="B33" s="7" t="s">
        <v>22</v>
      </c>
    </row>
  </sheetData>
  <sheetProtection algorithmName="SHA-512" hashValue="eCpGpkub3Qy/E8xKwsujfsPPHRwIWYo8zkzBmt8K/y8uuEEpewBJFGxhu4Cuzy4Cj5Kky+XUMdIeFVPAJJy/lw==" saltValue="tMk2bK90LG4BEqT6YgYYUQ==" spinCount="100000" sheet="1" objects="1" scenarios="1" formatColumns="0" selectLockedCells="1"/>
  <mergeCells count="4">
    <mergeCell ref="A1:E1"/>
    <mergeCell ref="B2:E2"/>
    <mergeCell ref="B3:E3"/>
    <mergeCell ref="A19:E19"/>
  </mergeCells>
  <dataValidations count="1">
    <dataValidation type="list" allowBlank="1" showInputMessage="1" showErrorMessage="1" sqref="F6:G15" xr:uid="{7F60F0B7-3E5A-4A3A-BE6E-60FD96CCBF88}">
      <formula1>"Yes, No, Partially, N/A"</formula1>
    </dataValidation>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369F-A4D9-4068-9BEE-C5340FBA8213}">
  <dimension ref="A1:N18"/>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5.140625" customWidth="1"/>
    <col min="2" max="2" width="36.85546875" customWidth="1"/>
    <col min="3" max="3" width="20.42578125" bestFit="1" customWidth="1"/>
    <col min="4" max="4" width="19.140625" bestFit="1" customWidth="1"/>
    <col min="5" max="5" width="20" bestFit="1" customWidth="1"/>
    <col min="6" max="6" width="21.85546875" customWidth="1"/>
    <col min="7" max="9" width="12.5703125" bestFit="1" customWidth="1"/>
    <col min="10" max="10" width="13.7109375" bestFit="1" customWidth="1"/>
    <col min="11" max="11" width="32.140625" bestFit="1" customWidth="1"/>
    <col min="12" max="12" width="17.140625" customWidth="1"/>
    <col min="13" max="13" width="31.5703125" customWidth="1"/>
    <col min="14" max="14" width="29.28515625" customWidth="1"/>
  </cols>
  <sheetData>
    <row r="1" spans="1:14" ht="15.75" x14ac:dyDescent="0.25">
      <c r="A1" s="166" t="s">
        <v>4</v>
      </c>
      <c r="B1" s="166"/>
      <c r="C1" s="166"/>
      <c r="D1" s="166"/>
    </row>
    <row r="2" spans="1:14" x14ac:dyDescent="0.25">
      <c r="A2" s="3" t="s">
        <v>9</v>
      </c>
      <c r="B2" s="159">
        <f>'Lead Applicant'!B3</f>
        <v>0</v>
      </c>
      <c r="C2" s="160"/>
      <c r="D2" s="161"/>
    </row>
    <row r="3" spans="1:14" x14ac:dyDescent="0.25">
      <c r="A3" s="3" t="s">
        <v>0</v>
      </c>
      <c r="B3" s="159">
        <f>'Lead Applicant'!B5</f>
        <v>0</v>
      </c>
      <c r="C3" s="160"/>
      <c r="D3" s="161"/>
    </row>
    <row r="5" spans="1:14" s="47" customFormat="1" ht="30" x14ac:dyDescent="0.25">
      <c r="A5" s="43" t="s">
        <v>2</v>
      </c>
      <c r="B5" s="44" t="s">
        <v>1</v>
      </c>
      <c r="C5" s="44" t="s">
        <v>6</v>
      </c>
      <c r="D5" s="44" t="s">
        <v>151</v>
      </c>
      <c r="E5" s="44" t="s">
        <v>5</v>
      </c>
      <c r="F5" s="44" t="s">
        <v>8</v>
      </c>
      <c r="G5" s="44" t="s">
        <v>10</v>
      </c>
      <c r="H5" s="44" t="s">
        <v>11</v>
      </c>
      <c r="I5" s="44" t="s">
        <v>12</v>
      </c>
      <c r="J5" s="44" t="s">
        <v>76</v>
      </c>
      <c r="K5" s="44" t="s">
        <v>13</v>
      </c>
      <c r="L5" s="44" t="s">
        <v>149</v>
      </c>
      <c r="M5" s="44" t="s">
        <v>57</v>
      </c>
      <c r="N5" s="48" t="s">
        <v>19</v>
      </c>
    </row>
    <row r="6" spans="1:14" x14ac:dyDescent="0.25">
      <c r="A6" s="83"/>
      <c r="B6" s="84"/>
      <c r="C6" s="84"/>
      <c r="D6" s="84"/>
      <c r="E6" s="84"/>
      <c r="F6" s="84"/>
      <c r="G6" s="85"/>
      <c r="H6" s="85"/>
      <c r="I6" s="86">
        <f>SUM(Table2[[#This Row],[ESG Award]:[HPP Award]])</f>
        <v>0</v>
      </c>
      <c r="J6" s="85"/>
      <c r="K6" s="87"/>
      <c r="L6" s="84"/>
      <c r="M6" s="84"/>
      <c r="N6" s="84"/>
    </row>
    <row r="7" spans="1:14" x14ac:dyDescent="0.25">
      <c r="A7" s="83"/>
      <c r="B7" s="84"/>
      <c r="C7" s="84"/>
      <c r="D7" s="84"/>
      <c r="E7" s="84"/>
      <c r="F7" s="84"/>
      <c r="G7" s="85"/>
      <c r="H7" s="85"/>
      <c r="I7" s="86">
        <f>SUM(Table2[[#This Row],[ESG Award]:[HPP Award]])</f>
        <v>0</v>
      </c>
      <c r="J7" s="85"/>
      <c r="K7" s="87"/>
      <c r="L7" s="84"/>
      <c r="M7" s="84"/>
      <c r="N7" s="84"/>
    </row>
    <row r="8" spans="1:14" x14ac:dyDescent="0.25">
      <c r="A8" s="83"/>
      <c r="B8" s="84"/>
      <c r="C8" s="84"/>
      <c r="D8" s="84"/>
      <c r="E8" s="84"/>
      <c r="F8" s="84"/>
      <c r="G8" s="85"/>
      <c r="H8" s="85"/>
      <c r="I8" s="86">
        <f>SUM(Table2[[#This Row],[ESG Award]:[HPP Award]])</f>
        <v>0</v>
      </c>
      <c r="J8" s="85"/>
      <c r="K8" s="87"/>
      <c r="L8" s="84"/>
      <c r="M8" s="84"/>
      <c r="N8" s="84"/>
    </row>
    <row r="9" spans="1:14" x14ac:dyDescent="0.25">
      <c r="A9" s="83"/>
      <c r="B9" s="84"/>
      <c r="C9" s="84"/>
      <c r="D9" s="84"/>
      <c r="E9" s="84"/>
      <c r="F9" s="84"/>
      <c r="G9" s="85"/>
      <c r="H9" s="85"/>
      <c r="I9" s="86">
        <f>SUM(Table2[[#This Row],[ESG Award]:[HPP Award]])</f>
        <v>0</v>
      </c>
      <c r="J9" s="85"/>
      <c r="K9" s="87"/>
      <c r="L9" s="84"/>
      <c r="M9" s="84"/>
      <c r="N9" s="84"/>
    </row>
    <row r="10" spans="1:14" x14ac:dyDescent="0.25">
      <c r="A10" s="83"/>
      <c r="B10" s="84"/>
      <c r="C10" s="84"/>
      <c r="D10" s="84"/>
      <c r="E10" s="84"/>
      <c r="F10" s="84"/>
      <c r="G10" s="85"/>
      <c r="H10" s="85"/>
      <c r="I10" s="86">
        <f>SUM(Table2[[#This Row],[ESG Award]:[HPP Award]])</f>
        <v>0</v>
      </c>
      <c r="J10" s="85"/>
      <c r="K10" s="87"/>
      <c r="L10" s="84"/>
      <c r="M10" s="84"/>
      <c r="N10" s="84"/>
    </row>
    <row r="11" spans="1:14" x14ac:dyDescent="0.25">
      <c r="A11" s="83"/>
      <c r="B11" s="84"/>
      <c r="C11" s="84"/>
      <c r="D11" s="84"/>
      <c r="E11" s="84"/>
      <c r="F11" s="84"/>
      <c r="G11" s="85"/>
      <c r="H11" s="85"/>
      <c r="I11" s="86">
        <f>SUM(Table2[[#This Row],[ESG Award]:[HPP Award]])</f>
        <v>0</v>
      </c>
      <c r="J11" s="85"/>
      <c r="K11" s="87"/>
      <c r="L11" s="84"/>
      <c r="M11" s="84"/>
      <c r="N11" s="84"/>
    </row>
    <row r="12" spans="1:14" x14ac:dyDescent="0.25">
      <c r="A12" s="83"/>
      <c r="B12" s="84"/>
      <c r="C12" s="84"/>
      <c r="D12" s="84"/>
      <c r="E12" s="84"/>
      <c r="F12" s="84"/>
      <c r="G12" s="85"/>
      <c r="H12" s="85"/>
      <c r="I12" s="86">
        <f>SUM(Table2[[#This Row],[ESG Award]:[HPP Award]])</f>
        <v>0</v>
      </c>
      <c r="J12" s="85"/>
      <c r="K12" s="87"/>
      <c r="L12" s="84"/>
      <c r="M12" s="84"/>
      <c r="N12" s="84"/>
    </row>
    <row r="13" spans="1:14" x14ac:dyDescent="0.25">
      <c r="A13" s="83"/>
      <c r="B13" s="84"/>
      <c r="C13" s="84"/>
      <c r="D13" s="84"/>
      <c r="E13" s="84"/>
      <c r="F13" s="84"/>
      <c r="G13" s="85"/>
      <c r="H13" s="85"/>
      <c r="I13" s="86">
        <f>SUM(Table2[[#This Row],[ESG Award]:[HPP Award]])</f>
        <v>0</v>
      </c>
      <c r="J13" s="85"/>
      <c r="K13" s="87"/>
      <c r="L13" s="84"/>
      <c r="M13" s="84"/>
      <c r="N13" s="84"/>
    </row>
    <row r="14" spans="1:14" x14ac:dyDescent="0.25">
      <c r="A14" s="83"/>
      <c r="B14" s="84"/>
      <c r="C14" s="84"/>
      <c r="D14" s="84"/>
      <c r="E14" s="84"/>
      <c r="F14" s="84"/>
      <c r="G14" s="85"/>
      <c r="H14" s="85"/>
      <c r="I14" s="86">
        <f>SUM(Table2[[#This Row],[ESG Award]:[HPP Award]])</f>
        <v>0</v>
      </c>
      <c r="J14" s="85"/>
      <c r="K14" s="87"/>
      <c r="L14" s="84"/>
      <c r="M14" s="84"/>
      <c r="N14" s="84"/>
    </row>
    <row r="15" spans="1:14" x14ac:dyDescent="0.25">
      <c r="A15" s="83"/>
      <c r="B15" s="84"/>
      <c r="C15" s="84"/>
      <c r="D15" s="84"/>
      <c r="E15" s="84"/>
      <c r="F15" s="84"/>
      <c r="G15" s="85"/>
      <c r="H15" s="85"/>
      <c r="I15" s="86">
        <f>SUM(Table2[[#This Row],[ESG Award]:[HPP Award]])</f>
        <v>0</v>
      </c>
      <c r="J15" s="85"/>
      <c r="K15" s="87"/>
      <c r="L15" s="84"/>
      <c r="M15" s="84"/>
      <c r="N15" s="84"/>
    </row>
    <row r="16" spans="1:14" x14ac:dyDescent="0.25">
      <c r="G16" s="6">
        <f>SUBTOTAL(109,Table2[ESG Award])</f>
        <v>0</v>
      </c>
      <c r="H16" s="6">
        <f>SUBTOTAL(109,Table2[HPP Award])</f>
        <v>0</v>
      </c>
      <c r="I16" s="6">
        <f>SUBTOTAL(109,Table2[Total Award])</f>
        <v>0</v>
      </c>
      <c r="J16" s="6"/>
    </row>
    <row r="17" spans="1:10" x14ac:dyDescent="0.25">
      <c r="A17" s="42"/>
      <c r="G17" s="7" t="s">
        <v>22</v>
      </c>
      <c r="H17" s="7" t="s">
        <v>23</v>
      </c>
      <c r="I17" s="7" t="s">
        <v>21</v>
      </c>
      <c r="J17" s="7"/>
    </row>
    <row r="18" spans="1:10" x14ac:dyDescent="0.25">
      <c r="A18" s="42"/>
    </row>
  </sheetData>
  <sheetProtection algorithmName="SHA-512" hashValue="QxTjAwftuHevzC4KxfIzgEK4g5vZIITT04+7dETjocbR9N/FgUrWbgk8q7LurPdcN540SGkAcD/MCktt9aiEYw==" saltValue="iXTAENpCF2YYBZcK7GIncA==" spinCount="100000" sheet="1" objects="1" scenarios="1" formatColumns="0" insertRows="0" selectLockedCells="1"/>
  <mergeCells count="3">
    <mergeCell ref="B2:D2"/>
    <mergeCell ref="B3:D3"/>
    <mergeCell ref="A1:D1"/>
  </mergeCells>
  <dataValidations count="2">
    <dataValidation type="list" allowBlank="1" showInputMessage="1" showErrorMessage="1" sqref="K6:K15" xr:uid="{77658468-B573-4E2F-B4F6-4701A52A7B41}">
      <formula1>"All Households, Households with Children Only, Households without Children Only, Victims of Domestic Violence Only, Other (describe in Notes)"</formula1>
    </dataValidation>
    <dataValidation type="list" allowBlank="1" showInputMessage="1" showErrorMessage="1" sqref="J6:J15" xr:uid="{0C01EE46-8B3E-40A0-9A28-2D3752B9F239}">
      <formula1>"Yes, No, Partially, N/A"</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20FD-1A81-4D68-8783-F6CD5FEF1481}">
  <dimension ref="A1:O17"/>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5.85546875" customWidth="1"/>
    <col min="2" max="2" width="33.85546875" customWidth="1"/>
    <col min="3" max="3" width="20.42578125" bestFit="1" customWidth="1"/>
    <col min="4" max="4" width="19.140625" bestFit="1" customWidth="1"/>
    <col min="5" max="5" width="20" bestFit="1" customWidth="1"/>
    <col min="6" max="6" width="21.85546875" customWidth="1"/>
    <col min="7" max="9" width="12.5703125" bestFit="1" customWidth="1"/>
    <col min="10" max="10" width="13.7109375" bestFit="1" customWidth="1"/>
    <col min="11" max="11" width="32.140625" bestFit="1" customWidth="1"/>
    <col min="12" max="12" width="16" bestFit="1" customWidth="1"/>
    <col min="13" max="13" width="27.42578125" bestFit="1" customWidth="1"/>
    <col min="14" max="14" width="23.42578125" bestFit="1" customWidth="1"/>
    <col min="15" max="15" width="38.85546875" customWidth="1"/>
  </cols>
  <sheetData>
    <row r="1" spans="1:15" ht="15.75" x14ac:dyDescent="0.25">
      <c r="A1" s="166" t="s">
        <v>14</v>
      </c>
      <c r="B1" s="166"/>
      <c r="C1" s="166"/>
      <c r="D1" s="166"/>
    </row>
    <row r="2" spans="1:15" x14ac:dyDescent="0.25">
      <c r="A2" s="3" t="s">
        <v>9</v>
      </c>
      <c r="B2" s="159">
        <f>'Lead Applicant'!B3</f>
        <v>0</v>
      </c>
      <c r="C2" s="160"/>
      <c r="D2" s="161"/>
    </row>
    <row r="3" spans="1:15" x14ac:dyDescent="0.25">
      <c r="A3" s="3" t="s">
        <v>0</v>
      </c>
      <c r="B3" s="159">
        <f>'Lead Applicant'!B5</f>
        <v>0</v>
      </c>
      <c r="C3" s="160"/>
      <c r="D3" s="161"/>
    </row>
    <row r="5" spans="1:15" s="47" customFormat="1" ht="30" x14ac:dyDescent="0.25">
      <c r="A5" s="43" t="s">
        <v>2</v>
      </c>
      <c r="B5" s="44" t="s">
        <v>1</v>
      </c>
      <c r="C5" s="44" t="s">
        <v>6</v>
      </c>
      <c r="D5" s="44" t="s">
        <v>151</v>
      </c>
      <c r="E5" s="44" t="s">
        <v>5</v>
      </c>
      <c r="F5" s="44" t="s">
        <v>8</v>
      </c>
      <c r="G5" s="44" t="s">
        <v>10</v>
      </c>
      <c r="H5" s="44" t="s">
        <v>11</v>
      </c>
      <c r="I5" s="44" t="s">
        <v>12</v>
      </c>
      <c r="J5" s="44" t="s">
        <v>76</v>
      </c>
      <c r="K5" s="44" t="s">
        <v>13</v>
      </c>
      <c r="L5" s="44" t="s">
        <v>149</v>
      </c>
      <c r="M5" s="48" t="s">
        <v>150</v>
      </c>
      <c r="N5" s="48" t="s">
        <v>57</v>
      </c>
      <c r="O5" s="48" t="s">
        <v>19</v>
      </c>
    </row>
    <row r="6" spans="1:15" s="50" customFormat="1" x14ac:dyDescent="0.25">
      <c r="A6" s="83"/>
      <c r="B6" s="84"/>
      <c r="C6" s="84"/>
      <c r="D6" s="84"/>
      <c r="E6" s="84"/>
      <c r="F6" s="84"/>
      <c r="G6" s="85"/>
      <c r="H6" s="85"/>
      <c r="I6" s="86">
        <f>SUM(Table24[[#This Row],[ESG Award]:[HPP Award]])</f>
        <v>0</v>
      </c>
      <c r="J6" s="85"/>
      <c r="K6" s="87"/>
      <c r="L6" s="84"/>
      <c r="M6" s="84"/>
      <c r="N6" s="84"/>
      <c r="O6" s="84"/>
    </row>
    <row r="7" spans="1:15" s="50" customFormat="1" x14ac:dyDescent="0.25">
      <c r="A7" s="83"/>
      <c r="B7" s="84"/>
      <c r="C7" s="84"/>
      <c r="D7" s="84"/>
      <c r="E7" s="84"/>
      <c r="F7" s="84"/>
      <c r="G7" s="85"/>
      <c r="H7" s="85"/>
      <c r="I7" s="86">
        <f>SUM(Table24[[#This Row],[ESG Award]:[HPP Award]])</f>
        <v>0</v>
      </c>
      <c r="J7" s="85"/>
      <c r="K7" s="87"/>
      <c r="L7" s="84"/>
      <c r="M7" s="84"/>
      <c r="N7" s="84"/>
      <c r="O7" s="84"/>
    </row>
    <row r="8" spans="1:15" s="50" customFormat="1" x14ac:dyDescent="0.25">
      <c r="A8" s="83"/>
      <c r="B8" s="84"/>
      <c r="C8" s="84"/>
      <c r="D8" s="84"/>
      <c r="E8" s="84"/>
      <c r="F8" s="84"/>
      <c r="G8" s="85"/>
      <c r="H8" s="85"/>
      <c r="I8" s="86">
        <f>SUM(Table24[[#This Row],[ESG Award]:[HPP Award]])</f>
        <v>0</v>
      </c>
      <c r="J8" s="85"/>
      <c r="K8" s="87"/>
      <c r="L8" s="84"/>
      <c r="M8" s="84"/>
      <c r="N8" s="84"/>
      <c r="O8" s="84"/>
    </row>
    <row r="9" spans="1:15" s="50" customFormat="1" x14ac:dyDescent="0.25">
      <c r="A9" s="83"/>
      <c r="B9" s="84"/>
      <c r="C9" s="84"/>
      <c r="D9" s="84"/>
      <c r="E9" s="84"/>
      <c r="F9" s="84"/>
      <c r="G9" s="85"/>
      <c r="H9" s="85"/>
      <c r="I9" s="86">
        <f>SUM(Table24[[#This Row],[ESG Award]:[HPP Award]])</f>
        <v>0</v>
      </c>
      <c r="J9" s="85"/>
      <c r="K9" s="87"/>
      <c r="L9" s="84"/>
      <c r="M9" s="84"/>
      <c r="N9" s="84"/>
      <c r="O9" s="84"/>
    </row>
    <row r="10" spans="1:15" s="50" customFormat="1" x14ac:dyDescent="0.25">
      <c r="A10" s="83"/>
      <c r="B10" s="84"/>
      <c r="C10" s="84"/>
      <c r="D10" s="84"/>
      <c r="E10" s="84"/>
      <c r="F10" s="84"/>
      <c r="G10" s="85"/>
      <c r="H10" s="85"/>
      <c r="I10" s="86">
        <f>SUM(Table24[[#This Row],[ESG Award]:[HPP Award]])</f>
        <v>0</v>
      </c>
      <c r="J10" s="85"/>
      <c r="K10" s="87"/>
      <c r="L10" s="84"/>
      <c r="M10" s="84"/>
      <c r="N10" s="84"/>
      <c r="O10" s="84"/>
    </row>
    <row r="11" spans="1:15" s="50" customFormat="1" x14ac:dyDescent="0.25">
      <c r="A11" s="83"/>
      <c r="B11" s="84"/>
      <c r="C11" s="84"/>
      <c r="D11" s="84"/>
      <c r="E11" s="84"/>
      <c r="F11" s="84"/>
      <c r="G11" s="85"/>
      <c r="H11" s="85"/>
      <c r="I11" s="86">
        <f>SUM(Table24[[#This Row],[ESG Award]:[HPP Award]])</f>
        <v>0</v>
      </c>
      <c r="J11" s="85"/>
      <c r="K11" s="87"/>
      <c r="L11" s="84"/>
      <c r="M11" s="84"/>
      <c r="N11" s="84"/>
      <c r="O11" s="84"/>
    </row>
    <row r="12" spans="1:15" s="50" customFormat="1" x14ac:dyDescent="0.25">
      <c r="A12" s="83"/>
      <c r="B12" s="84"/>
      <c r="C12" s="84"/>
      <c r="D12" s="84"/>
      <c r="E12" s="84"/>
      <c r="F12" s="84"/>
      <c r="G12" s="85"/>
      <c r="H12" s="85"/>
      <c r="I12" s="86">
        <f>SUM(Table24[[#This Row],[ESG Award]:[HPP Award]])</f>
        <v>0</v>
      </c>
      <c r="J12" s="85"/>
      <c r="K12" s="87"/>
      <c r="L12" s="84"/>
      <c r="M12" s="84"/>
      <c r="N12" s="84"/>
      <c r="O12" s="84"/>
    </row>
    <row r="13" spans="1:15" s="50" customFormat="1" x14ac:dyDescent="0.25">
      <c r="A13" s="83"/>
      <c r="B13" s="84"/>
      <c r="C13" s="84"/>
      <c r="D13" s="84"/>
      <c r="E13" s="84"/>
      <c r="F13" s="84"/>
      <c r="G13" s="85"/>
      <c r="H13" s="85"/>
      <c r="I13" s="86">
        <f>SUM(Table24[[#This Row],[ESG Award]:[HPP Award]])</f>
        <v>0</v>
      </c>
      <c r="J13" s="85"/>
      <c r="K13" s="87"/>
      <c r="L13" s="84"/>
      <c r="M13" s="84"/>
      <c r="N13" s="84"/>
      <c r="O13" s="84"/>
    </row>
    <row r="14" spans="1:15" s="50" customFormat="1" x14ac:dyDescent="0.25">
      <c r="A14" s="83"/>
      <c r="B14" s="84"/>
      <c r="C14" s="84"/>
      <c r="D14" s="84"/>
      <c r="E14" s="84"/>
      <c r="F14" s="84"/>
      <c r="G14" s="85"/>
      <c r="H14" s="85"/>
      <c r="I14" s="86">
        <f>SUM(Table24[[#This Row],[ESG Award]:[HPP Award]])</f>
        <v>0</v>
      </c>
      <c r="J14" s="85"/>
      <c r="K14" s="87"/>
      <c r="L14" s="84"/>
      <c r="M14" s="84"/>
      <c r="N14" s="84"/>
      <c r="O14" s="84"/>
    </row>
    <row r="15" spans="1:15" s="50" customFormat="1" x14ac:dyDescent="0.25">
      <c r="A15" s="83"/>
      <c r="B15" s="84"/>
      <c r="C15" s="84"/>
      <c r="D15" s="84"/>
      <c r="E15" s="84"/>
      <c r="F15" s="84"/>
      <c r="G15" s="85"/>
      <c r="H15" s="85"/>
      <c r="I15" s="86">
        <f>SUM(Table24[[#This Row],[ESG Award]:[HPP Award]])</f>
        <v>0</v>
      </c>
      <c r="J15" s="85"/>
      <c r="K15" s="87"/>
      <c r="L15" s="84"/>
      <c r="M15" s="84"/>
      <c r="N15" s="84"/>
      <c r="O15" s="84"/>
    </row>
    <row r="16" spans="1:15" x14ac:dyDescent="0.25">
      <c r="G16" s="6">
        <f>SUBTOTAL(109,Table24[ESG Award])</f>
        <v>0</v>
      </c>
      <c r="H16" s="6">
        <f>SUBTOTAL(109,Table24[HPP Award])</f>
        <v>0</v>
      </c>
      <c r="I16" s="6">
        <f>SUBTOTAL(109,Table24[Total Award])</f>
        <v>0</v>
      </c>
      <c r="J16" s="6"/>
    </row>
    <row r="17" spans="7:10" x14ac:dyDescent="0.25">
      <c r="G17" s="7" t="s">
        <v>22</v>
      </c>
      <c r="H17" s="7" t="s">
        <v>23</v>
      </c>
      <c r="I17" s="7" t="s">
        <v>21</v>
      </c>
      <c r="J17" s="7"/>
    </row>
  </sheetData>
  <sheetProtection algorithmName="SHA-512" hashValue="UOI+U6uqZONq2IKy3nlzs39IldRAWpDBvP+zdYvzit5iiNNS0q7iCDVEj60RfL+0IpigHFuJIon+yOSg0mFRyg==" saltValue="B/PI0Z4uVsLx+LpdyTj7gw==" spinCount="100000" sheet="1" objects="1" scenarios="1" formatColumns="0" insertRows="0" selectLockedCells="1"/>
  <mergeCells count="3">
    <mergeCell ref="A1:D1"/>
    <mergeCell ref="B2:D2"/>
    <mergeCell ref="B3:D3"/>
  </mergeCells>
  <dataValidations count="3">
    <dataValidation type="list" allowBlank="1" showInputMessage="1" showErrorMessage="1" sqref="K6:K15" xr:uid="{3859A32D-E0F0-4A7D-9DA5-82DD9FF77B97}">
      <formula1>"All Households, Households with Children Only, Households without Children Only, Victims of Domestic Violence Only, Other (describe in Notes)"</formula1>
    </dataValidation>
    <dataValidation type="list" allowBlank="1" showInputMessage="1" showErrorMessage="1" sqref="J6:J15" xr:uid="{BE9F55E9-D81A-4B4B-B220-4EFEEFA32EC7}">
      <formula1>"Yes, No, Partially, N/A"</formula1>
    </dataValidation>
    <dataValidation type="list" allowBlank="1" showInputMessage="1" showErrorMessage="1" sqref="M6:M15" xr:uid="{4E6AC792-1B62-4501-A70B-9DD8F7BCC4C0}">
      <formula1>"Rental Assistance/Arrearages, Arrearages Only"</formula1>
    </dataValidation>
  </dataValidation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8AEC-C70C-4573-9755-C65D82EDBAA0}">
  <dimension ref="A1:P22"/>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30.5703125" customWidth="1"/>
    <col min="2" max="2" width="31.85546875" customWidth="1"/>
    <col min="3" max="3" width="20.42578125" bestFit="1" customWidth="1"/>
    <col min="4" max="4" width="19.140625" bestFit="1" customWidth="1"/>
    <col min="5" max="5" width="20" bestFit="1" customWidth="1"/>
    <col min="6" max="6" width="17.85546875" bestFit="1" customWidth="1"/>
    <col min="7" max="7" width="13.85546875" customWidth="1"/>
    <col min="8" max="8" width="24.28515625" bestFit="1" customWidth="1"/>
    <col min="9" max="9" width="22.85546875" bestFit="1" customWidth="1"/>
    <col min="10" max="10" width="24.28515625" bestFit="1" customWidth="1"/>
    <col min="11" max="11" width="32.140625" bestFit="1" customWidth="1"/>
    <col min="12" max="12" width="26.7109375" bestFit="1" customWidth="1"/>
    <col min="13" max="13" width="20.28515625" bestFit="1" customWidth="1"/>
    <col min="14" max="14" width="35.42578125" customWidth="1"/>
    <col min="15" max="15" width="32.140625" bestFit="1" customWidth="1"/>
    <col min="16" max="16" width="30.85546875" customWidth="1"/>
    <col min="17" max="17" width="23.42578125" bestFit="1" customWidth="1"/>
    <col min="18" max="18" width="29.7109375" customWidth="1"/>
  </cols>
  <sheetData>
    <row r="1" spans="1:16" ht="15.75" x14ac:dyDescent="0.25">
      <c r="A1" s="166" t="s">
        <v>15</v>
      </c>
      <c r="B1" s="166"/>
      <c r="C1" s="166"/>
      <c r="D1" s="166"/>
    </row>
    <row r="2" spans="1:16" x14ac:dyDescent="0.25">
      <c r="A2" s="3" t="s">
        <v>9</v>
      </c>
      <c r="B2" s="159">
        <f>'Lead Applicant'!B3</f>
        <v>0</v>
      </c>
      <c r="C2" s="160"/>
      <c r="D2" s="161"/>
    </row>
    <row r="3" spans="1:16" x14ac:dyDescent="0.25">
      <c r="A3" s="3" t="s">
        <v>0</v>
      </c>
      <c r="B3" s="159">
        <f>'Lead Applicant'!B5</f>
        <v>0</v>
      </c>
      <c r="C3" s="160"/>
      <c r="D3" s="161"/>
    </row>
    <row r="5" spans="1:16" s="47" customFormat="1" ht="30" x14ac:dyDescent="0.25">
      <c r="A5" s="43" t="s">
        <v>2</v>
      </c>
      <c r="B5" s="44" t="s">
        <v>1</v>
      </c>
      <c r="C5" s="44" t="s">
        <v>6</v>
      </c>
      <c r="D5" s="44" t="s">
        <v>151</v>
      </c>
      <c r="E5" s="44" t="s">
        <v>5</v>
      </c>
      <c r="F5" s="44" t="s">
        <v>8</v>
      </c>
      <c r="G5" s="44" t="s">
        <v>10</v>
      </c>
      <c r="H5" s="44" t="s">
        <v>3</v>
      </c>
      <c r="I5" s="44" t="s">
        <v>16</v>
      </c>
      <c r="J5" s="44" t="s">
        <v>17</v>
      </c>
      <c r="K5" s="44" t="s">
        <v>13</v>
      </c>
      <c r="L5" s="44" t="s">
        <v>18</v>
      </c>
      <c r="M5" s="44" t="s">
        <v>20</v>
      </c>
      <c r="N5" s="45" t="s">
        <v>148</v>
      </c>
      <c r="O5" s="46" t="s">
        <v>57</v>
      </c>
      <c r="P5" s="46" t="s">
        <v>19</v>
      </c>
    </row>
    <row r="6" spans="1:16" x14ac:dyDescent="0.25">
      <c r="A6" s="83"/>
      <c r="B6" s="84"/>
      <c r="C6" s="84"/>
      <c r="D6" s="84"/>
      <c r="E6" s="84"/>
      <c r="F6" s="84"/>
      <c r="G6" s="88"/>
      <c r="H6" s="88"/>
      <c r="I6" s="88"/>
      <c r="J6" s="88"/>
      <c r="K6" s="84"/>
      <c r="L6" s="84"/>
      <c r="M6" s="84"/>
      <c r="N6" s="89"/>
      <c r="O6" s="90"/>
      <c r="P6" s="90"/>
    </row>
    <row r="7" spans="1:16" x14ac:dyDescent="0.25">
      <c r="A7" s="83"/>
      <c r="B7" s="84"/>
      <c r="C7" s="84"/>
      <c r="D7" s="84"/>
      <c r="E7" s="84"/>
      <c r="F7" s="84"/>
      <c r="G7" s="88"/>
      <c r="H7" s="88"/>
      <c r="I7" s="88"/>
      <c r="J7" s="88"/>
      <c r="K7" s="84"/>
      <c r="L7" s="84"/>
      <c r="M7" s="84"/>
      <c r="N7" s="89"/>
      <c r="O7" s="84"/>
      <c r="P7" s="84"/>
    </row>
    <row r="8" spans="1:16" x14ac:dyDescent="0.25">
      <c r="A8" s="83"/>
      <c r="B8" s="84"/>
      <c r="C8" s="84"/>
      <c r="D8" s="84"/>
      <c r="E8" s="84"/>
      <c r="F8" s="84"/>
      <c r="G8" s="88"/>
      <c r="H8" s="88"/>
      <c r="I8" s="88"/>
      <c r="J8" s="88"/>
      <c r="K8" s="84"/>
      <c r="L8" s="84"/>
      <c r="M8" s="84"/>
      <c r="N8" s="89"/>
      <c r="O8" s="84"/>
      <c r="P8" s="84"/>
    </row>
    <row r="9" spans="1:16" x14ac:dyDescent="0.25">
      <c r="A9" s="83"/>
      <c r="B9" s="84"/>
      <c r="C9" s="84"/>
      <c r="D9" s="84"/>
      <c r="E9" s="84"/>
      <c r="F9" s="84"/>
      <c r="G9" s="88"/>
      <c r="H9" s="88"/>
      <c r="I9" s="88"/>
      <c r="J9" s="88"/>
      <c r="K9" s="84"/>
      <c r="L9" s="84"/>
      <c r="M9" s="84"/>
      <c r="N9" s="89"/>
      <c r="O9" s="84"/>
      <c r="P9" s="84"/>
    </row>
    <row r="10" spans="1:16" x14ac:dyDescent="0.25">
      <c r="A10" s="83"/>
      <c r="B10" s="84"/>
      <c r="C10" s="84"/>
      <c r="D10" s="84"/>
      <c r="E10" s="84"/>
      <c r="F10" s="84"/>
      <c r="G10" s="88"/>
      <c r="H10" s="88"/>
      <c r="I10" s="88"/>
      <c r="J10" s="88"/>
      <c r="K10" s="84"/>
      <c r="L10" s="84"/>
      <c r="M10" s="84"/>
      <c r="N10" s="89"/>
      <c r="O10" s="84"/>
      <c r="P10" s="84"/>
    </row>
    <row r="11" spans="1:16" x14ac:dyDescent="0.25">
      <c r="A11" s="83"/>
      <c r="B11" s="84"/>
      <c r="C11" s="84"/>
      <c r="D11" s="84"/>
      <c r="E11" s="84"/>
      <c r="F11" s="84"/>
      <c r="G11" s="88"/>
      <c r="H11" s="88"/>
      <c r="I11" s="88"/>
      <c r="J11" s="88"/>
      <c r="K11" s="84"/>
      <c r="L11" s="84"/>
      <c r="M11" s="84"/>
      <c r="N11" s="89"/>
      <c r="O11" s="84"/>
      <c r="P11" s="84"/>
    </row>
    <row r="12" spans="1:16" x14ac:dyDescent="0.25">
      <c r="A12" s="83"/>
      <c r="B12" s="84"/>
      <c r="C12" s="84"/>
      <c r="D12" s="84"/>
      <c r="E12" s="84"/>
      <c r="F12" s="84"/>
      <c r="G12" s="88"/>
      <c r="H12" s="88"/>
      <c r="I12" s="88"/>
      <c r="J12" s="88"/>
      <c r="K12" s="84"/>
      <c r="L12" s="84"/>
      <c r="M12" s="84"/>
      <c r="N12" s="89"/>
      <c r="O12" s="84"/>
      <c r="P12" s="84"/>
    </row>
    <row r="13" spans="1:16" x14ac:dyDescent="0.25">
      <c r="A13" s="83"/>
      <c r="B13" s="84"/>
      <c r="C13" s="84"/>
      <c r="D13" s="84"/>
      <c r="E13" s="84"/>
      <c r="F13" s="84"/>
      <c r="G13" s="88"/>
      <c r="H13" s="88"/>
      <c r="I13" s="88"/>
      <c r="J13" s="88"/>
      <c r="K13" s="84"/>
      <c r="L13" s="84"/>
      <c r="M13" s="84"/>
      <c r="N13" s="89"/>
      <c r="O13" s="84"/>
      <c r="P13" s="84"/>
    </row>
    <row r="14" spans="1:16" x14ac:dyDescent="0.25">
      <c r="A14" s="83"/>
      <c r="B14" s="84"/>
      <c r="C14" s="84"/>
      <c r="D14" s="84"/>
      <c r="E14" s="84"/>
      <c r="F14" s="84"/>
      <c r="G14" s="88"/>
      <c r="H14" s="88"/>
      <c r="I14" s="88"/>
      <c r="J14" s="88"/>
      <c r="K14" s="84"/>
      <c r="L14" s="84"/>
      <c r="M14" s="84"/>
      <c r="N14" s="89"/>
      <c r="O14" s="84"/>
      <c r="P14" s="84"/>
    </row>
    <row r="15" spans="1:16" x14ac:dyDescent="0.25">
      <c r="A15" s="83"/>
      <c r="B15" s="84"/>
      <c r="C15" s="84"/>
      <c r="D15" s="84"/>
      <c r="E15" s="84"/>
      <c r="F15" s="84"/>
      <c r="G15" s="88"/>
      <c r="H15" s="88"/>
      <c r="I15" s="88"/>
      <c r="J15" s="88"/>
      <c r="K15" s="84"/>
      <c r="L15" s="84"/>
      <c r="M15" s="84"/>
      <c r="N15" s="89"/>
      <c r="O15" s="84"/>
      <c r="P15" s="91"/>
    </row>
    <row r="16" spans="1:16" x14ac:dyDescent="0.25">
      <c r="A16" s="83"/>
      <c r="B16" s="84"/>
      <c r="C16" s="84"/>
      <c r="D16" s="84"/>
      <c r="E16" s="84"/>
      <c r="F16" s="84"/>
      <c r="G16" s="88"/>
      <c r="H16" s="88"/>
      <c r="I16" s="88"/>
      <c r="J16" s="88"/>
      <c r="K16" s="84"/>
      <c r="L16" s="84"/>
      <c r="M16" s="84"/>
      <c r="N16" s="89"/>
      <c r="O16" s="84"/>
      <c r="P16" s="84"/>
    </row>
    <row r="17" spans="1:16" x14ac:dyDescent="0.25">
      <c r="A17" s="83"/>
      <c r="B17" s="84"/>
      <c r="C17" s="84"/>
      <c r="D17" s="84"/>
      <c r="E17" s="84"/>
      <c r="F17" s="84"/>
      <c r="G17" s="88"/>
      <c r="H17" s="88"/>
      <c r="I17" s="88"/>
      <c r="J17" s="88"/>
      <c r="K17" s="84"/>
      <c r="L17" s="84"/>
      <c r="M17" s="84"/>
      <c r="N17" s="89"/>
      <c r="O17" s="84"/>
      <c r="P17" s="84"/>
    </row>
    <row r="18" spans="1:16" x14ac:dyDescent="0.25">
      <c r="A18" s="92"/>
      <c r="B18" s="91"/>
      <c r="C18" s="91"/>
      <c r="D18" s="91"/>
      <c r="E18" s="91"/>
      <c r="F18" s="91"/>
      <c r="G18" s="93"/>
      <c r="H18" s="93"/>
      <c r="I18" s="93"/>
      <c r="J18" s="93"/>
      <c r="K18" s="91"/>
      <c r="L18" s="91"/>
      <c r="M18" s="91"/>
      <c r="N18" s="94"/>
      <c r="O18" s="91"/>
      <c r="P18" s="91"/>
    </row>
    <row r="19" spans="1:16" x14ac:dyDescent="0.25">
      <c r="G19" s="6">
        <f>SUBTOTAL(109,Table25[ESG Award])</f>
        <v>0</v>
      </c>
    </row>
    <row r="20" spans="1:16" x14ac:dyDescent="0.25">
      <c r="G20" s="7" t="s">
        <v>22</v>
      </c>
    </row>
    <row r="22" spans="1:16" x14ac:dyDescent="0.25">
      <c r="H22" s="1"/>
      <c r="I22" s="1"/>
      <c r="J22" s="1"/>
      <c r="K22" s="1"/>
      <c r="L22" s="1"/>
    </row>
  </sheetData>
  <sheetProtection algorithmName="SHA-512" hashValue="M0VB9KaHq2RJutR9BkuFR8RKPwiMSinRW95UD0xChyWqqzQtW3JkZkNWW/BpA2wOrMaaJc5R5d0RR8WGIYgThw==" saltValue="tTVW3Q0VAEUcdXfW4gY2Ow==" spinCount="100000" sheet="1" objects="1" scenarios="1" formatColumns="0" insertRows="0" selectLockedCells="1"/>
  <mergeCells count="3">
    <mergeCell ref="A1:D1"/>
    <mergeCell ref="B2:D2"/>
    <mergeCell ref="B3:D3"/>
  </mergeCells>
  <dataValidations count="4">
    <dataValidation type="list" allowBlank="1" showInputMessage="1" showErrorMessage="1" sqref="H6:H18" xr:uid="{DF99EC61-50A1-48D6-B4D6-89288AE0C0F6}">
      <formula1>"Shelter Facility, Scattered Sites, Motel Voucher Only, Other (describe in Notes)"</formula1>
    </dataValidation>
    <dataValidation type="list" allowBlank="1" showInputMessage="1" showErrorMessage="1" sqref="J6:J18" xr:uid="{F1A81016-2F08-4E77-BE36-05733A1FB173}">
      <formula1>"24-hour Shelter, Overnight-Only Shelter, Day-Only Shelter, Motel Voucher Only, Other (describe in Notes)"</formula1>
    </dataValidation>
    <dataValidation type="list" allowBlank="1" showInputMessage="1" showErrorMessage="1" sqref="K6:K18" xr:uid="{00FE9B18-8530-427D-948C-3D3302877C0F}">
      <formula1>"All Households, Households with Children Only, Households without Children Only, Single Men Only, Single Women Only, Victims of Domestic Violence Only, Youth Only, Other (describe in Notes)"</formula1>
    </dataValidation>
    <dataValidation type="list" allowBlank="1" showInputMessage="1" showErrorMessage="1" sqref="L6:L18" xr:uid="{72D8822E-64B1-46AF-9E61-FB4D156A98F8}">
      <formula1>"Open Year Round, Seasonal (describe in Notes)"</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C891B-BEB2-42BB-B4B2-21FBCEB1E39C}">
  <dimension ref="A1:J17"/>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29.42578125" customWidth="1"/>
    <col min="2" max="2" width="30.140625" customWidth="1"/>
    <col min="3" max="3" width="20.42578125" bestFit="1" customWidth="1"/>
    <col min="4" max="4" width="19.140625" bestFit="1" customWidth="1"/>
    <col min="5" max="5" width="20" bestFit="1" customWidth="1"/>
    <col min="6" max="6" width="17.85546875" bestFit="1" customWidth="1"/>
    <col min="7" max="7" width="12.5703125" bestFit="1" customWidth="1"/>
    <col min="8" max="8" width="32.140625" bestFit="1" customWidth="1"/>
    <col min="9" max="9" width="23.42578125" bestFit="1" customWidth="1"/>
    <col min="10" max="10" width="27.85546875" customWidth="1"/>
  </cols>
  <sheetData>
    <row r="1" spans="1:10" ht="15.75" x14ac:dyDescent="0.25">
      <c r="A1" s="166" t="s">
        <v>24</v>
      </c>
      <c r="B1" s="166"/>
      <c r="C1" s="166"/>
      <c r="D1" s="166"/>
    </row>
    <row r="2" spans="1:10" x14ac:dyDescent="0.25">
      <c r="A2" s="3" t="s">
        <v>9</v>
      </c>
      <c r="B2" s="159">
        <f>'Lead Applicant'!B3</f>
        <v>0</v>
      </c>
      <c r="C2" s="160"/>
      <c r="D2" s="161"/>
    </row>
    <row r="3" spans="1:10" x14ac:dyDescent="0.25">
      <c r="A3" s="3" t="s">
        <v>0</v>
      </c>
      <c r="B3" s="159">
        <f>'Lead Applicant'!B5</f>
        <v>0</v>
      </c>
      <c r="C3" s="160"/>
      <c r="D3" s="161"/>
    </row>
    <row r="5" spans="1:10" s="47" customFormat="1" ht="30" customHeight="1" x14ac:dyDescent="0.25">
      <c r="A5" s="43" t="s">
        <v>2</v>
      </c>
      <c r="B5" s="44" t="s">
        <v>1</v>
      </c>
      <c r="C5" s="44" t="s">
        <v>6</v>
      </c>
      <c r="D5" s="44" t="s">
        <v>151</v>
      </c>
      <c r="E5" s="44" t="s">
        <v>5</v>
      </c>
      <c r="F5" s="44" t="s">
        <v>8</v>
      </c>
      <c r="G5" s="44" t="s">
        <v>10</v>
      </c>
      <c r="H5" s="44" t="s">
        <v>13</v>
      </c>
      <c r="I5" s="49" t="s">
        <v>57</v>
      </c>
      <c r="J5" s="48" t="s">
        <v>19</v>
      </c>
    </row>
    <row r="6" spans="1:10" x14ac:dyDescent="0.25">
      <c r="A6" s="83"/>
      <c r="B6" s="84"/>
      <c r="C6" s="84"/>
      <c r="D6" s="84"/>
      <c r="E6" s="84"/>
      <c r="F6" s="84"/>
      <c r="G6" s="88"/>
      <c r="H6" s="84"/>
      <c r="I6" s="84"/>
      <c r="J6" s="84"/>
    </row>
    <row r="7" spans="1:10" x14ac:dyDescent="0.25">
      <c r="A7" s="83"/>
      <c r="B7" s="84"/>
      <c r="C7" s="84"/>
      <c r="D7" s="84"/>
      <c r="E7" s="84"/>
      <c r="F7" s="84"/>
      <c r="G7" s="88"/>
      <c r="H7" s="84"/>
      <c r="I7" s="84"/>
      <c r="J7" s="84"/>
    </row>
    <row r="8" spans="1:10" x14ac:dyDescent="0.25">
      <c r="A8" s="83"/>
      <c r="B8" s="84"/>
      <c r="C8" s="84"/>
      <c r="D8" s="84"/>
      <c r="E8" s="84"/>
      <c r="F8" s="84"/>
      <c r="G8" s="88"/>
      <c r="H8" s="84"/>
      <c r="I8" s="84"/>
      <c r="J8" s="84"/>
    </row>
    <row r="9" spans="1:10" x14ac:dyDescent="0.25">
      <c r="A9" s="83"/>
      <c r="B9" s="84"/>
      <c r="C9" s="84"/>
      <c r="D9" s="84"/>
      <c r="E9" s="84"/>
      <c r="F9" s="84"/>
      <c r="G9" s="88"/>
      <c r="H9" s="84"/>
      <c r="I9" s="84"/>
      <c r="J9" s="84"/>
    </row>
    <row r="10" spans="1:10" x14ac:dyDescent="0.25">
      <c r="A10" s="83"/>
      <c r="B10" s="84"/>
      <c r="C10" s="84"/>
      <c r="D10" s="84"/>
      <c r="E10" s="84"/>
      <c r="F10" s="84"/>
      <c r="G10" s="88"/>
      <c r="H10" s="84"/>
      <c r="I10" s="84"/>
      <c r="J10" s="84"/>
    </row>
    <row r="11" spans="1:10" x14ac:dyDescent="0.25">
      <c r="A11" s="83"/>
      <c r="B11" s="84"/>
      <c r="C11" s="84"/>
      <c r="D11" s="84"/>
      <c r="E11" s="84"/>
      <c r="F11" s="84"/>
      <c r="G11" s="88"/>
      <c r="H11" s="84"/>
      <c r="I11" s="84"/>
      <c r="J11" s="84"/>
    </row>
    <row r="12" spans="1:10" x14ac:dyDescent="0.25">
      <c r="A12" s="83"/>
      <c r="B12" s="84"/>
      <c r="C12" s="84"/>
      <c r="D12" s="84"/>
      <c r="E12" s="84"/>
      <c r="F12" s="84"/>
      <c r="G12" s="88"/>
      <c r="H12" s="84"/>
      <c r="I12" s="84"/>
      <c r="J12" s="84"/>
    </row>
    <row r="13" spans="1:10" x14ac:dyDescent="0.25">
      <c r="A13" s="83"/>
      <c r="B13" s="84"/>
      <c r="C13" s="84"/>
      <c r="D13" s="84"/>
      <c r="E13" s="84"/>
      <c r="F13" s="84"/>
      <c r="G13" s="88"/>
      <c r="H13" s="84"/>
      <c r="I13" s="84"/>
      <c r="J13" s="84"/>
    </row>
    <row r="14" spans="1:10" x14ac:dyDescent="0.25">
      <c r="A14" s="83"/>
      <c r="B14" s="84"/>
      <c r="C14" s="84"/>
      <c r="D14" s="84"/>
      <c r="E14" s="84"/>
      <c r="F14" s="84"/>
      <c r="G14" s="88"/>
      <c r="H14" s="84"/>
      <c r="I14" s="84"/>
      <c r="J14" s="84"/>
    </row>
    <row r="15" spans="1:10" x14ac:dyDescent="0.25">
      <c r="A15" s="83"/>
      <c r="B15" s="84"/>
      <c r="C15" s="84"/>
      <c r="D15" s="84"/>
      <c r="E15" s="84"/>
      <c r="F15" s="84"/>
      <c r="G15" s="88"/>
      <c r="H15" s="84"/>
      <c r="I15" s="84"/>
      <c r="J15" s="84"/>
    </row>
    <row r="16" spans="1:10" x14ac:dyDescent="0.25">
      <c r="G16" s="6">
        <f>SUBTOTAL(109,Table26[ESG Award])</f>
        <v>0</v>
      </c>
    </row>
    <row r="17" spans="7:7" x14ac:dyDescent="0.25">
      <c r="G17" s="7" t="s">
        <v>22</v>
      </c>
    </row>
  </sheetData>
  <sheetProtection algorithmName="SHA-512" hashValue="aAl0nCDd/2+wznpXS3jE4hd+1EGOCGf4B3pSB7gE0PDqKLRCfIK6fHRW3+IP0UjFxGd1AayI2+7vJMniZNSAiw==" saltValue="9CkzJjwJ3TVdVyS7eYyINw==" spinCount="100000" sheet="1" objects="1" scenarios="1" formatColumns="0" insertRows="0" selectLockedCells="1"/>
  <mergeCells count="3">
    <mergeCell ref="A1:D1"/>
    <mergeCell ref="B2:D2"/>
    <mergeCell ref="B3:D3"/>
  </mergeCells>
  <dataValidations count="1">
    <dataValidation type="list" allowBlank="1" showInputMessage="1" showErrorMessage="1" sqref="H6:H15" xr:uid="{CF9F9543-A2E7-4AE6-8D04-06B353830DB8}">
      <formula1>"All Households, Households with Children Only, Households without Children Only, Victims of Domestic Violence Only, Youth Only, Other (describe in Notes)"</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F7B3F25A96C54C9B76362B105D646D" ma:contentTypeVersion="2" ma:contentTypeDescription="Create a new document." ma:contentTypeScope="" ma:versionID="61fb13a129160efefed5f0c4eda78791">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33E6D4FPPFNA-223884491-2809</_dlc_DocId>
    <_dlc_DocIdUrl xmlns="bb65cc95-6d4e-4879-a879-9838761499af">
      <Url>https://doa.wi.gov/_layouts/15/DocIdRedir.aspx?ID=33E6D4FPPFNA-223884491-2809</Url>
      <Description>33E6D4FPPFNA-223884491-2809</Description>
    </_dlc_DocIdUrl>
  </documentManagement>
</p:properties>
</file>

<file path=customXml/itemProps1.xml><?xml version="1.0" encoding="utf-8"?>
<ds:datastoreItem xmlns:ds="http://schemas.openxmlformats.org/officeDocument/2006/customXml" ds:itemID="{C7D7DA74-3695-420D-8CC3-838097132A69}"/>
</file>

<file path=customXml/itemProps2.xml><?xml version="1.0" encoding="utf-8"?>
<ds:datastoreItem xmlns:ds="http://schemas.openxmlformats.org/officeDocument/2006/customXml" ds:itemID="{ADE6CD3F-C85A-4FE1-B8D4-C56D7367FF8B}"/>
</file>

<file path=customXml/itemProps3.xml><?xml version="1.0" encoding="utf-8"?>
<ds:datastoreItem xmlns:ds="http://schemas.openxmlformats.org/officeDocument/2006/customXml" ds:itemID="{D7DBAAA2-0E6E-4B68-9EFA-D1C93FF51109}"/>
</file>

<file path=customXml/itemProps4.xml><?xml version="1.0" encoding="utf-8"?>
<ds:datastoreItem xmlns:ds="http://schemas.openxmlformats.org/officeDocument/2006/customXml" ds:itemID="{AD3B21F0-AFBD-43E9-99C4-2FA13D59B8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Coalition</vt:lpstr>
      <vt:lpstr>Lead Applicant</vt:lpstr>
      <vt:lpstr>FUNDING SUMMARY</vt:lpstr>
      <vt:lpstr>Admin&amp;HMIS</vt:lpstr>
      <vt:lpstr>RRH</vt:lpstr>
      <vt:lpstr>Prevention</vt:lpstr>
      <vt:lpstr>Shelter</vt:lpstr>
      <vt:lpstr>Outreach</vt:lpstr>
      <vt:lpstr>HAP</vt:lpstr>
      <vt:lpstr>Detailed Match</vt:lpstr>
      <vt:lpstr>'Detailed Match'!Print_Area</vt:lpstr>
      <vt:lpstr>'Detailed Match'!Print_Titles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dcterms:created xsi:type="dcterms:W3CDTF">2021-04-06T23:05:12Z</dcterms:created>
  <dcterms:modified xsi:type="dcterms:W3CDTF">2021-05-25T21:30:46Z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0x0101004EF7B3F25A96C54C9B76362B105D646D</vt:lpwstr>
  </property>
  <property fmtid="{D5CDD505-2E9C-101B-9397-08002B2CF9AE}" pid="3" name="_dlc_DocIdItemGuid">
    <vt:lpwstr>7c280149-f28c-489f-a1b0-9dbb3670f9d7</vt:lpwstr>
  </property>
</Properties>
</file>