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RPT\Coastal\RFP\RFP-25\Application Materials\"/>
    </mc:Choice>
  </mc:AlternateContent>
  <xr:revisionPtr revIDLastSave="0" documentId="13_ncr:1_{BDB0A5E0-3B8D-427A-9994-B853B04E0BE8}" xr6:coauthVersionLast="47" xr6:coauthVersionMax="47" xr10:uidLastSave="{00000000-0000-0000-0000-000000000000}"/>
  <bookViews>
    <workbookView xWindow="-110" yWindow="-110" windowWidth="19420" windowHeight="11760" tabRatio="896" xr2:uid="{4D3D0254-F84C-463B-ABEB-211F3058230C}"/>
  </bookViews>
  <sheets>
    <sheet name="BUDGET TABLE" sheetId="1" r:id="rId1"/>
    <sheet name="Personnel" sheetId="8" r:id="rId2"/>
    <sheet name="Fringe" sheetId="12" r:id="rId3"/>
    <sheet name="Travel" sheetId="3" r:id="rId4"/>
    <sheet name="Equipment" sheetId="6" r:id="rId5"/>
    <sheet name="Supplies" sheetId="7" r:id="rId6"/>
    <sheet name="Contractual" sheetId="9" r:id="rId7"/>
    <sheet name="Other" sheetId="10" r:id="rId8"/>
    <sheet name="Indirect" sheetId="11" r:id="rId9"/>
  </sheets>
  <definedNames>
    <definedName name="_xlnm.Print_Area" localSheetId="0">BudgetTable[#All]</definedName>
    <definedName name="_xlnm.Print_Area" localSheetId="6">'Contractual'!$1:$11</definedName>
    <definedName name="_xlnm.Print_Area" localSheetId="4">Equipment[#All]</definedName>
    <definedName name="_xlnm.Print_Area" localSheetId="2">Fringe[#All]</definedName>
    <definedName name="_xlnm.Print_Area" localSheetId="1">Personnel[#All]</definedName>
    <definedName name="_xlnm.Print_Area" localSheetId="5">Supplies[#All]</definedName>
    <definedName name="_xlnm.Print_Area" localSheetId="3">Travel[#All]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8" l="1"/>
  <c r="C2" i="12"/>
  <c r="C11" i="12" s="1"/>
  <c r="H3" i="12"/>
  <c r="H4" i="12"/>
  <c r="H5" i="12"/>
  <c r="H6" i="12"/>
  <c r="H7" i="12"/>
  <c r="H8" i="12"/>
  <c r="H9" i="12"/>
  <c r="H10" i="12"/>
  <c r="D3" i="7" l="1"/>
  <c r="D4" i="7"/>
  <c r="D5" i="7"/>
  <c r="D6" i="7"/>
  <c r="D7" i="7"/>
  <c r="D8" i="7"/>
  <c r="D9" i="7"/>
  <c r="D10" i="7"/>
  <c r="D2" i="7"/>
  <c r="F2" i="6"/>
  <c r="C9" i="1"/>
  <c r="D9" i="1"/>
  <c r="B9" i="1"/>
  <c r="C8" i="1"/>
  <c r="D8" i="1"/>
  <c r="B8" i="1"/>
  <c r="C7" i="1"/>
  <c r="D7" i="1"/>
  <c r="B7" i="1"/>
  <c r="C6" i="1"/>
  <c r="D6" i="1"/>
  <c r="B6" i="1"/>
  <c r="C5" i="1"/>
  <c r="D5" i="1"/>
  <c r="B5" i="1"/>
  <c r="C4" i="1"/>
  <c r="D4" i="1"/>
  <c r="B4" i="1"/>
  <c r="C3" i="12"/>
  <c r="E3" i="12" s="1"/>
  <c r="C4" i="12"/>
  <c r="E4" i="12" s="1"/>
  <c r="C5" i="12"/>
  <c r="C6" i="12"/>
  <c r="C7" i="12"/>
  <c r="C8" i="12"/>
  <c r="C9" i="12"/>
  <c r="C10" i="12"/>
  <c r="E2" i="12"/>
  <c r="A3" i="12"/>
  <c r="A4" i="12"/>
  <c r="A5" i="12"/>
  <c r="A6" i="12"/>
  <c r="A7" i="12"/>
  <c r="A8" i="12"/>
  <c r="A9" i="12"/>
  <c r="A10" i="12"/>
  <c r="A2" i="12"/>
  <c r="E5" i="12"/>
  <c r="E6" i="12"/>
  <c r="E7" i="12"/>
  <c r="E8" i="12"/>
  <c r="E9" i="12"/>
  <c r="E10" i="12"/>
  <c r="D11" i="12"/>
  <c r="F11" i="12"/>
  <c r="B3" i="1" s="1"/>
  <c r="G11" i="12"/>
  <c r="C3" i="1" s="1"/>
  <c r="H2" i="12"/>
  <c r="C11" i="11"/>
  <c r="B11" i="11"/>
  <c r="D10" i="11"/>
  <c r="D9" i="11"/>
  <c r="D8" i="11"/>
  <c r="D7" i="11"/>
  <c r="D6" i="11"/>
  <c r="D5" i="11"/>
  <c r="D4" i="11"/>
  <c r="D3" i="11"/>
  <c r="D11" i="11" s="1"/>
  <c r="D2" i="11"/>
  <c r="D11" i="10"/>
  <c r="C11" i="10"/>
  <c r="B11" i="10"/>
  <c r="D10" i="10"/>
  <c r="D9" i="10"/>
  <c r="D8" i="10"/>
  <c r="D7" i="10"/>
  <c r="D6" i="10"/>
  <c r="D5" i="10"/>
  <c r="D4" i="10"/>
  <c r="D3" i="10"/>
  <c r="D2" i="10"/>
  <c r="C11" i="9"/>
  <c r="B11" i="9"/>
  <c r="D10" i="9"/>
  <c r="D9" i="9"/>
  <c r="D8" i="9"/>
  <c r="D7" i="9"/>
  <c r="D6" i="9"/>
  <c r="D5" i="9"/>
  <c r="D4" i="9"/>
  <c r="D3" i="9"/>
  <c r="D2" i="9"/>
  <c r="C11" i="8"/>
  <c r="B2" i="1" s="1"/>
  <c r="E2" i="8"/>
  <c r="D11" i="8"/>
  <c r="C2" i="1" s="1"/>
  <c r="E10" i="8"/>
  <c r="E9" i="8"/>
  <c r="E8" i="8"/>
  <c r="E7" i="8"/>
  <c r="E6" i="8"/>
  <c r="E5" i="8"/>
  <c r="E4" i="8"/>
  <c r="E3" i="8"/>
  <c r="F11" i="7"/>
  <c r="E11" i="7"/>
  <c r="C11" i="7"/>
  <c r="B11" i="7"/>
  <c r="G10" i="7"/>
  <c r="G9" i="7"/>
  <c r="G8" i="7"/>
  <c r="G7" i="7"/>
  <c r="G6" i="7"/>
  <c r="G5" i="7"/>
  <c r="G4" i="7"/>
  <c r="G3" i="7"/>
  <c r="G2" i="7"/>
  <c r="D11" i="7"/>
  <c r="I2" i="6"/>
  <c r="E11" i="6"/>
  <c r="D11" i="6"/>
  <c r="F11" i="6"/>
  <c r="F3" i="6"/>
  <c r="F4" i="6"/>
  <c r="F5" i="6"/>
  <c r="F6" i="6"/>
  <c r="F7" i="6"/>
  <c r="F8" i="6"/>
  <c r="F9" i="6"/>
  <c r="F10" i="6"/>
  <c r="H11" i="6"/>
  <c r="G11" i="6"/>
  <c r="I10" i="6"/>
  <c r="I9" i="6"/>
  <c r="I8" i="6"/>
  <c r="I7" i="6"/>
  <c r="I6" i="6"/>
  <c r="I5" i="6"/>
  <c r="I4" i="6"/>
  <c r="I3" i="6"/>
  <c r="F7" i="3"/>
  <c r="F3" i="3"/>
  <c r="E11" i="3"/>
  <c r="D11" i="3"/>
  <c r="F2" i="3"/>
  <c r="F4" i="3"/>
  <c r="F5" i="3"/>
  <c r="F6" i="3"/>
  <c r="F8" i="3"/>
  <c r="F9" i="3"/>
  <c r="F10" i="3"/>
  <c r="C11" i="1" l="1"/>
  <c r="B11" i="1"/>
  <c r="H11" i="12"/>
  <c r="D3" i="1" s="1"/>
  <c r="D11" i="9"/>
  <c r="E11" i="8"/>
  <c r="D2" i="1" s="1"/>
  <c r="F11" i="3"/>
  <c r="G11" i="7"/>
  <c r="I11" i="6"/>
  <c r="D11" i="1" l="1"/>
  <c r="D10" i="1" s="1"/>
</calcChain>
</file>

<file path=xl/sharedStrings.xml><?xml version="1.0" encoding="utf-8"?>
<sst xmlns="http://schemas.openxmlformats.org/spreadsheetml/2006/main" count="69" uniqueCount="34">
  <si>
    <t>Other</t>
  </si>
  <si>
    <t xml:space="preserve">WCMP Request </t>
  </si>
  <si>
    <t>Match</t>
  </si>
  <si>
    <t xml:space="preserve">Total </t>
  </si>
  <si>
    <t xml:space="preserve">Fringe </t>
  </si>
  <si>
    <t>Destination</t>
  </si>
  <si>
    <t>Reason for travel</t>
  </si>
  <si>
    <t>Match Budget</t>
  </si>
  <si>
    <t>Travel description</t>
  </si>
  <si>
    <t>WCMP Budget</t>
  </si>
  <si>
    <t>Total</t>
  </si>
  <si>
    <t>Equipment Description</t>
  </si>
  <si>
    <t>Reason for Purchase</t>
  </si>
  <si>
    <t>Lease vs Purchase Analysis</t>
  </si>
  <si>
    <t>Price per Unit</t>
  </si>
  <si>
    <t>Number of Units</t>
  </si>
  <si>
    <t>Item Total</t>
  </si>
  <si>
    <t>Supply Description</t>
  </si>
  <si>
    <t>Base Salary</t>
  </si>
  <si>
    <t>Fringe Total ($)</t>
  </si>
  <si>
    <t>Contractual Description</t>
  </si>
  <si>
    <t xml:space="preserve">Equipment </t>
  </si>
  <si>
    <t>Travel</t>
  </si>
  <si>
    <t>Supplies</t>
  </si>
  <si>
    <t>Contractual</t>
  </si>
  <si>
    <t xml:space="preserve">Personnel </t>
  </si>
  <si>
    <t>Description</t>
  </si>
  <si>
    <t>Indirect Justification</t>
  </si>
  <si>
    <t>Personnel Name &amp; Title</t>
  </si>
  <si>
    <t>Fringe %</t>
  </si>
  <si>
    <t>Description of Benefits/Fringe</t>
  </si>
  <si>
    <r>
      <t xml:space="preserve">Activity </t>
    </r>
    <r>
      <rPr>
        <i/>
        <sz val="12"/>
        <color theme="1"/>
        <rFont val="Arial"/>
        <family val="2"/>
      </rPr>
      <t>(do not change categories)</t>
    </r>
  </si>
  <si>
    <r>
      <t xml:space="preserve">Indirect Charges </t>
    </r>
    <r>
      <rPr>
        <i/>
        <sz val="12"/>
        <color theme="1"/>
        <rFont val="Arial"/>
        <family val="2"/>
      </rPr>
      <t>(requested indirect should not exceed 15% of total requested amount)</t>
    </r>
  </si>
  <si>
    <r>
      <t>Indirect rate (%) (</t>
    </r>
    <r>
      <rPr>
        <i/>
        <sz val="12"/>
        <color theme="1"/>
        <rFont val="Arial"/>
        <family val="2"/>
      </rPr>
      <t>automatically calculated based on total indirect charges/total)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</si>
</sst>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0%"/>
    <numFmt numFmtId="165" formatCode="&quot;$&quot;#,##0.0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66" fontId="3" fillId="0" borderId="0" xfId="0" applyNumberFormat="1" applyFont="1"/>
    <xf numFmtId="0" fontId="4" fillId="2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0" borderId="0" xfId="0" applyFont="1"/>
    <xf numFmtId="0" fontId="6" fillId="0" borderId="6" xfId="0" applyFont="1" applyBorder="1" applyAlignment="1">
      <alignment vertical="center" wrapText="1"/>
    </xf>
    <xf numFmtId="166" fontId="6" fillId="0" borderId="1" xfId="1" applyNumberFormat="1" applyFont="1" applyFill="1" applyBorder="1" applyProtection="1"/>
    <xf numFmtId="166" fontId="6" fillId="0" borderId="9" xfId="1" applyNumberFormat="1" applyFont="1" applyFill="1" applyBorder="1" applyProtection="1"/>
    <xf numFmtId="166" fontId="6" fillId="0" borderId="1" xfId="1" applyNumberFormat="1" applyFont="1" applyBorder="1"/>
    <xf numFmtId="166" fontId="6" fillId="0" borderId="9" xfId="1" applyNumberFormat="1" applyFont="1" applyBorder="1"/>
    <xf numFmtId="166" fontId="6" fillId="0" borderId="1" xfId="0" applyNumberFormat="1" applyFont="1" applyBorder="1"/>
    <xf numFmtId="166" fontId="6" fillId="0" borderId="9" xfId="0" applyNumberFormat="1" applyFont="1" applyBorder="1"/>
    <xf numFmtId="9" fontId="6" fillId="0" borderId="1" xfId="2" quotePrefix="1" applyFont="1" applyFill="1" applyBorder="1"/>
    <xf numFmtId="164" fontId="6" fillId="0" borderId="9" xfId="2" quotePrefix="1" applyNumberFormat="1" applyFont="1" applyFill="1" applyBorder="1" applyProtection="1"/>
    <xf numFmtId="0" fontId="6" fillId="0" borderId="7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1" applyNumberFormat="1" applyFont="1" applyAlignment="1" applyProtection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66" fontId="6" fillId="0" borderId="0" xfId="1" applyNumberFormat="1" applyFont="1" applyAlignment="1" applyProtection="1">
      <alignment horizontal="left" vertical="center" wrapText="1"/>
      <protection locked="0"/>
    </xf>
    <xf numFmtId="166" fontId="6" fillId="0" borderId="2" xfId="1" applyNumberFormat="1" applyFont="1" applyBorder="1" applyAlignment="1" applyProtection="1">
      <alignment horizontal="left" vertical="center" wrapText="1"/>
      <protection locked="0"/>
    </xf>
    <xf numFmtId="166" fontId="6" fillId="0" borderId="0" xfId="1" applyNumberFormat="1" applyFont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5" fontId="6" fillId="0" borderId="0" xfId="1" applyNumberFormat="1" applyFont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6" fontId="6" fillId="0" borderId="0" xfId="0" applyNumberFormat="1" applyFont="1" applyAlignment="1">
      <alignment horizontal="left" vertical="center" wrapText="1"/>
    </xf>
    <xf numFmtId="166" fontId="4" fillId="0" borderId="0" xfId="0" applyNumberFormat="1" applyFont="1" applyAlignment="1">
      <alignment horizontal="left" vertical="center" wrapText="1"/>
    </xf>
    <xf numFmtId="166" fontId="4" fillId="0" borderId="2" xfId="0" applyNumberFormat="1" applyFont="1" applyBorder="1" applyAlignment="1">
      <alignment horizontal="left" vertical="center" wrapText="1"/>
    </xf>
    <xf numFmtId="164" fontId="6" fillId="0" borderId="0" xfId="2" applyNumberFormat="1" applyFont="1" applyAlignment="1" applyProtection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left" vertical="center" wrapText="1"/>
    </xf>
    <xf numFmtId="166" fontId="6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66" fontId="3" fillId="0" borderId="2" xfId="0" applyNumberFormat="1" applyFont="1" applyBorder="1" applyAlignment="1">
      <alignment horizontal="left" vertical="center" wrapText="1"/>
    </xf>
    <xf numFmtId="166" fontId="6" fillId="0" borderId="11" xfId="0" applyNumberFormat="1" applyFont="1" applyBorder="1"/>
    <xf numFmtId="166" fontId="6" fillId="0" borderId="10" xfId="0" applyNumberFormat="1" applyFont="1" applyBorder="1"/>
    <xf numFmtId="166" fontId="3" fillId="0" borderId="2" xfId="1" applyNumberFormat="1" applyFont="1" applyBorder="1" applyAlignment="1" applyProtection="1">
      <alignment horizontal="left" vertical="center" wrapText="1"/>
      <protection locked="0"/>
    </xf>
    <xf numFmtId="166" fontId="3" fillId="0" borderId="0" xfId="1" applyNumberFormat="1" applyFont="1" applyAlignment="1" applyProtection="1">
      <alignment horizontal="left" vertical="center" wrapText="1"/>
      <protection locked="0"/>
    </xf>
    <xf numFmtId="166" fontId="3" fillId="0" borderId="0" xfId="1" applyNumberFormat="1" applyFont="1" applyAlignment="1" applyProtection="1">
      <alignment horizontal="left" vertical="center" wrapText="1"/>
    </xf>
    <xf numFmtId="0" fontId="4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left" vertical="center"/>
    </xf>
    <xf numFmtId="0" fontId="6" fillId="3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14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7" formatCode="_(&quot;$&quot;* #,##0_);_(&quot;$&quot;* \(#,##0\);_(&quot;$&quot;* &quot;-&quot;??_);_(@_)"/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7" formatCode="_(&quot;$&quot;* #,##0_);_(&quot;$&quot;* \(#,##0\);_(&quot;$&quot;* &quot;-&quot;??_);_(@_)"/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7" formatCode="_(&quot;$&quot;* #,##0_);_(&quot;$&quot;* \(#,##0\);_(&quot;$&quot;* &quot;-&quot;??_);_(@_)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i val="0"/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font>
        <i val="0"/>
        <strike val="0"/>
        <outline val="0"/>
        <shadow val="0"/>
        <u val="none"/>
        <vertAlign val="baseline"/>
        <sz val="14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_(&quot;$&quot;* #,##0_);_(&quot;$&quot;* \(#,##0\);_(&quot;$&quot;* &quot;-&quot;??_);_(@_)"/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_(&quot;$&quot;* #,##0_);_(&quot;$&quot;* \(#,##0\);_(&quot;$&quot;* &quot;-&quot;??_);_(@_)"/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7" formatCode="_(&quot;$&quot;* #,##0_);_(&quot;$&quot;* \(#,##0\);_(&quot;$&quot;* &quot;-&quot;??_);_(@_)"/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 outline="0">
        <left style="medium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auto="1"/>
        </left>
        <vertical/>
      </border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>
        <left style="medium">
          <color auto="1"/>
        </left>
        <vertic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0000%"/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1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alignment horizontal="left" vertical="center" textRotation="0" wrapText="1" indent="0" justifyLastLine="0" shrinkToFit="0" readingOrder="0"/>
      <protection locked="0" hidden="0"/>
    </dxf>
    <dxf>
      <font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/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  <protection locked="1" hidden="0"/>
    </dxf>
    <dxf>
      <border outline="0">
        <top style="thin">
          <color rgb="FF000000"/>
        </top>
      </border>
    </dxf>
    <dxf>
      <font>
        <i val="0"/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&quot;$&quot;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EAEAEA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Personnel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ring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ravel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Equipm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upplie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ractual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Oth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rec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BUDGET TAB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11</xdr:row>
      <xdr:rowOff>330911</xdr:rowOff>
    </xdr:from>
    <xdr:to>
      <xdr:col>2</xdr:col>
      <xdr:colOff>430163</xdr:colOff>
      <xdr:row>13</xdr:row>
      <xdr:rowOff>419919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B52A887-ED33-A6E8-8A76-297F92AA4943}"/>
            </a:ext>
          </a:extLst>
        </xdr:cNvPr>
        <xdr:cNvSpPr txBox="1"/>
      </xdr:nvSpPr>
      <xdr:spPr>
        <a:xfrm>
          <a:off x="1" y="5738653"/>
          <a:ext cx="6554839" cy="107223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ysClr val="windowText" lastClr="000000"/>
              </a:solidFill>
            </a:rPr>
            <a:t>Instructions:</a:t>
          </a:r>
          <a:r>
            <a:rPr lang="en-US" sz="1200" b="1" baseline="0">
              <a:solidFill>
                <a:sysClr val="windowText" lastClr="000000"/>
              </a:solidFill>
            </a:rPr>
            <a:t> </a:t>
          </a:r>
        </a:p>
        <a:p>
          <a:r>
            <a:rPr lang="en-US" sz="1200" b="0" baseline="0">
              <a:solidFill>
                <a:sysClr val="windowText" lastClr="000000"/>
              </a:solidFill>
            </a:rPr>
            <a:t>1. This table autofills from category specific tabs. This table is locked for editing.</a:t>
          </a:r>
        </a:p>
        <a:p>
          <a:r>
            <a:rPr lang="en-US" sz="1200" b="0" baseline="0">
              <a:solidFill>
                <a:sysClr val="windowText" lastClr="000000"/>
              </a:solidFill>
            </a:rPr>
            <a:t>2. Please use this budget table to copy &amp; paste or transcribe into your grant application, </a:t>
          </a:r>
          <a:r>
            <a:rPr lang="en-US" sz="1200" b="1" baseline="0">
              <a:solidFill>
                <a:sysClr val="windowText" lastClr="000000"/>
              </a:solidFill>
            </a:rPr>
            <a:t>AND</a:t>
          </a:r>
        </a:p>
        <a:p>
          <a:r>
            <a:rPr lang="en-US" sz="1200" b="0" baseline="0">
              <a:solidFill>
                <a:sysClr val="windowText" lastClr="000000"/>
              </a:solidFill>
            </a:rPr>
            <a:t>3. Include this entire workbook with your grant submission materials.</a:t>
          </a:r>
          <a:endParaRPr lang="en-US" sz="12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 editAs="oneCell">
    <xdr:from>
      <xdr:col>2</xdr:col>
      <xdr:colOff>1390951</xdr:colOff>
      <xdr:row>12</xdr:row>
      <xdr:rowOff>26337</xdr:rowOff>
    </xdr:from>
    <xdr:to>
      <xdr:col>3</xdr:col>
      <xdr:colOff>1970313</xdr:colOff>
      <xdr:row>13</xdr:row>
      <xdr:rowOff>449124</xdr:rowOff>
    </xdr:to>
    <xdr:sp macro="" textlink="">
      <xdr:nvSpPr>
        <xdr:cNvPr id="26" name="Rectangle: Rounded Corners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7B0244-89AD-3660-C02E-BBE26D472BC0}"/>
            </a:ext>
          </a:extLst>
        </xdr:cNvPr>
        <xdr:cNvSpPr/>
      </xdr:nvSpPr>
      <xdr:spPr>
        <a:xfrm>
          <a:off x="6993290" y="6417305"/>
          <a:ext cx="2515088" cy="9144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CLICK</a:t>
          </a:r>
          <a:r>
            <a:rPr lang="en-US" sz="1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HERE TO ADD PERSONNEL</a:t>
          </a:r>
          <a:endParaRPr lang="en-US" sz="1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4</xdr:col>
      <xdr:colOff>348226</xdr:colOff>
      <xdr:row>1</xdr:row>
      <xdr:rowOff>204839</xdr:rowOff>
    </xdr:from>
    <xdr:to>
      <xdr:col>9</xdr:col>
      <xdr:colOff>512096</xdr:colOff>
      <xdr:row>11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80BED2-B0D2-2068-6577-B377EEFCF691}"/>
            </a:ext>
          </a:extLst>
        </xdr:cNvPr>
        <xdr:cNvSpPr txBox="1"/>
      </xdr:nvSpPr>
      <xdr:spPr>
        <a:xfrm>
          <a:off x="10385323" y="696452"/>
          <a:ext cx="4066047" cy="4711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HOW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TO COPY BUDGET TABLE FROM MICROSOFT EXCEL AND PASTE INTO GRANT APPLICATION (MICROSOFT WORD).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1. Select "Copy" Icon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in top left corner under "Home" tab.</a:t>
          </a: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2.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Open grant application,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scroll to the first budget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table, right click on the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directional box in top</a:t>
          </a:r>
        </a:p>
        <a:p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left corner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3. Select "Keep Text Only"</a:t>
          </a: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4. Verify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440403</xdr:colOff>
      <xdr:row>2</xdr:row>
      <xdr:rowOff>368710</xdr:rowOff>
    </xdr:from>
    <xdr:to>
      <xdr:col>9</xdr:col>
      <xdr:colOff>240124</xdr:colOff>
      <xdr:row>5</xdr:row>
      <xdr:rowOff>62331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D7D01B0-BC48-74C2-F0F5-46A8A696A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0645" y="1351936"/>
          <a:ext cx="1028753" cy="1168460"/>
        </a:xfrm>
        <a:prstGeom prst="rect">
          <a:avLst/>
        </a:prstGeom>
      </xdr:spPr>
    </xdr:pic>
    <xdr:clientData/>
  </xdr:twoCellAnchor>
  <xdr:twoCellAnchor editAs="oneCell">
    <xdr:from>
      <xdr:col>6</xdr:col>
      <xdr:colOff>358470</xdr:colOff>
      <xdr:row>5</xdr:row>
      <xdr:rowOff>215080</xdr:rowOff>
    </xdr:from>
    <xdr:to>
      <xdr:col>9</xdr:col>
      <xdr:colOff>341777</xdr:colOff>
      <xdr:row>8</xdr:row>
      <xdr:rowOff>225323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AF33501-A740-1E59-8E36-D23A62BC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7905" y="2673145"/>
          <a:ext cx="2093146" cy="1485081"/>
        </a:xfrm>
        <a:prstGeom prst="rect">
          <a:avLst/>
        </a:prstGeom>
      </xdr:spPr>
    </xdr:pic>
    <xdr:clientData/>
  </xdr:twoCellAnchor>
  <xdr:twoCellAnchor editAs="oneCell">
    <xdr:from>
      <xdr:col>7</xdr:col>
      <xdr:colOff>143387</xdr:colOff>
      <xdr:row>8</xdr:row>
      <xdr:rowOff>378952</xdr:rowOff>
    </xdr:from>
    <xdr:to>
      <xdr:col>9</xdr:col>
      <xdr:colOff>463835</xdr:colOff>
      <xdr:row>10</xdr:row>
      <xdr:rowOff>75211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A10D1CE-09D9-CF99-AFF8-B0D5474D5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3629" y="4311855"/>
          <a:ext cx="1549480" cy="6794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882965</xdr:colOff>
      <xdr:row>12</xdr:row>
      <xdr:rowOff>27181</xdr:rowOff>
    </xdr:from>
    <xdr:to>
      <xdr:col>5</xdr:col>
      <xdr:colOff>0</xdr:colOff>
      <xdr:row>13</xdr:row>
      <xdr:rowOff>142711</xdr:rowOff>
    </xdr:to>
    <xdr:sp macro="[0]!RectangleRoundedCorners1_Click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3C1AA3-A4ED-4B9C-9C92-F31E32D84872}"/>
            </a:ext>
          </a:extLst>
        </xdr:cNvPr>
        <xdr:cNvSpPr>
          <a:spLocks noChangeAspect="1"/>
        </xdr:cNvSpPr>
      </xdr:nvSpPr>
      <xdr:spPr>
        <a:xfrm>
          <a:off x="11384888" y="9564393"/>
          <a:ext cx="2511843" cy="921491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CLICK HERE TO ADD FRINGE</a:t>
          </a:r>
          <a:endParaRPr lang="en-US" sz="14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12</xdr:row>
      <xdr:rowOff>1</xdr:rowOff>
    </xdr:from>
    <xdr:to>
      <xdr:col>2</xdr:col>
      <xdr:colOff>662969</xdr:colOff>
      <xdr:row>13</xdr:row>
      <xdr:rowOff>389194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B25D497-963E-1D49-302B-119060F37B63}"/>
            </a:ext>
          </a:extLst>
        </xdr:cNvPr>
        <xdr:cNvGrpSpPr/>
      </xdr:nvGrpSpPr>
      <xdr:grpSpPr>
        <a:xfrm>
          <a:off x="0" y="9134232"/>
          <a:ext cx="9467488" cy="1195154"/>
          <a:chOff x="0" y="9463943"/>
          <a:chExt cx="9711719" cy="1195155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2F11397F-82C7-45AD-8C1A-904818F45033}"/>
              </a:ext>
            </a:extLst>
          </xdr:cNvPr>
          <xdr:cNvSpPr txBox="1">
            <a:spLocks/>
          </xdr:cNvSpPr>
        </xdr:nvSpPr>
        <xdr:spPr>
          <a:xfrm>
            <a:off x="0" y="9463943"/>
            <a:ext cx="9711719" cy="1195155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Instructions:</a:t>
            </a:r>
          </a:p>
          <a:p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1.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Enter personnel name, title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2. Enter Base Salary excluding fringe (fringe calculates on next tab)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3. Portion of 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Base Salary 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that will be grant (if any) &amp; portion that will be match (if any)</a:t>
            </a: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3D5D792B-A120-4831-84E6-7149859C6A87}"/>
              </a:ext>
            </a:extLst>
          </xdr:cNvPr>
          <xdr:cNvSpPr txBox="1"/>
        </xdr:nvSpPr>
        <xdr:spPr>
          <a:xfrm>
            <a:off x="6684437" y="9523424"/>
            <a:ext cx="2915227" cy="84666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** WCMP,</a:t>
            </a:r>
            <a:r>
              <a:rPr lang="en-US" sz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Match, and Budget Totals will automatically round to nearest dollar**</a:t>
            </a:r>
            <a:endPara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883214</xdr:colOff>
      <xdr:row>12</xdr:row>
      <xdr:rowOff>21948</xdr:rowOff>
    </xdr:from>
    <xdr:to>
      <xdr:col>8</xdr:col>
      <xdr:colOff>0</xdr:colOff>
      <xdr:row>13</xdr:row>
      <xdr:rowOff>137477</xdr:rowOff>
    </xdr:to>
    <xdr:sp macro="[0]!RectangleRoundedCorners1_Click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0EB5A8-1F77-46D7-B63A-FB6FF98FC3C7}"/>
            </a:ext>
          </a:extLst>
        </xdr:cNvPr>
        <xdr:cNvSpPr>
          <a:spLocks noChangeAspect="1"/>
        </xdr:cNvSpPr>
      </xdr:nvSpPr>
      <xdr:spPr>
        <a:xfrm>
          <a:off x="13855357" y="9469193"/>
          <a:ext cx="2512092" cy="918998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CLICK HERE TO ADD TRAVEL</a:t>
          </a:r>
          <a:endParaRPr lang="en-US" sz="14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12</xdr:row>
      <xdr:rowOff>25921</xdr:rowOff>
    </xdr:from>
    <xdr:to>
      <xdr:col>5</xdr:col>
      <xdr:colOff>544285</xdr:colOff>
      <xdr:row>13</xdr:row>
      <xdr:rowOff>453993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5B41445-F508-CA16-9D35-11D0FF2B5063}"/>
            </a:ext>
          </a:extLst>
        </xdr:cNvPr>
        <xdr:cNvGrpSpPr/>
      </xdr:nvGrpSpPr>
      <xdr:grpSpPr>
        <a:xfrm>
          <a:off x="0" y="8915921"/>
          <a:ext cx="11818775" cy="1231541"/>
          <a:chOff x="0" y="9423383"/>
          <a:chExt cx="9711719" cy="1235714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44B66F3E-CE7B-442A-97D5-6B9881E28585}"/>
              </a:ext>
            </a:extLst>
          </xdr:cNvPr>
          <xdr:cNvSpPr txBox="1"/>
        </xdr:nvSpPr>
        <xdr:spPr>
          <a:xfrm>
            <a:off x="0" y="9423383"/>
            <a:ext cx="9711719" cy="1235714"/>
          </a:xfrm>
          <a:prstGeom prst="rect">
            <a:avLst/>
          </a:prstGeom>
          <a:solidFill>
            <a:schemeClr val="lt1"/>
          </a:solidFill>
          <a:ln w="1270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Instructions:</a:t>
            </a:r>
          </a:p>
          <a:p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1.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Personnel Name and Base Salary auto-filled from previous tab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2. Provide description of fringe benefits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3. Enter total fringe in dollars. Fringe % autocalculates.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4. Portion of 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Fringe Total ($) 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that will be grant (if any) &amp; portion that will be match (if any)</a:t>
            </a: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2ECDACD-12EB-40DC-8490-163D9DC239E0}"/>
              </a:ext>
            </a:extLst>
          </xdr:cNvPr>
          <xdr:cNvSpPr txBox="1"/>
        </xdr:nvSpPr>
        <xdr:spPr>
          <a:xfrm>
            <a:off x="6745496" y="9535636"/>
            <a:ext cx="2915227" cy="846666"/>
          </a:xfrm>
          <a:prstGeom prst="rect">
            <a:avLst/>
          </a:prstGeom>
          <a:noFill/>
          <a:ln w="1270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** WCMP,</a:t>
            </a:r>
            <a:r>
              <a:rPr lang="en-US" sz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Match, and Budget Totals will automatically round to nearest dollar**</a:t>
            </a:r>
            <a:endPara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20484</xdr:colOff>
      <xdr:row>12</xdr:row>
      <xdr:rowOff>20484</xdr:rowOff>
    </xdr:from>
    <xdr:to>
      <xdr:col>5</xdr:col>
      <xdr:colOff>1142181</xdr:colOff>
      <xdr:row>14</xdr:row>
      <xdr:rowOff>74561</xdr:rowOff>
    </xdr:to>
    <xdr:sp macro="[0]!RectangleRoundedCorners1_Click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D8018-46F6-43C0-715A-C4955DECD594}"/>
            </a:ext>
          </a:extLst>
        </xdr:cNvPr>
        <xdr:cNvSpPr>
          <a:spLocks noChangeAspect="1"/>
        </xdr:cNvSpPr>
      </xdr:nvSpPr>
      <xdr:spPr>
        <a:xfrm>
          <a:off x="9525000" y="5182419"/>
          <a:ext cx="2514600" cy="9144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CLICK HERE TO ADD EQUIPMENT</a:t>
          </a:r>
          <a:endParaRPr lang="en-US" sz="14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11</xdr:row>
      <xdr:rowOff>429468</xdr:rowOff>
    </xdr:from>
    <xdr:to>
      <xdr:col>3</xdr:col>
      <xdr:colOff>10242</xdr:colOff>
      <xdr:row>14</xdr:row>
      <xdr:rowOff>326700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7B7723BC-BB43-4D48-3A25-F171C2DFCB64}"/>
            </a:ext>
          </a:extLst>
        </xdr:cNvPr>
        <xdr:cNvGrpSpPr/>
      </xdr:nvGrpSpPr>
      <xdr:grpSpPr>
        <a:xfrm>
          <a:off x="0" y="4904711"/>
          <a:ext cx="7996174" cy="1190803"/>
          <a:chOff x="0" y="5160907"/>
          <a:chExt cx="7988710" cy="1188064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2974D9B9-E638-B6F0-0776-7429DB368AFE}"/>
              </a:ext>
            </a:extLst>
          </xdr:cNvPr>
          <xdr:cNvSpPr txBox="1"/>
        </xdr:nvSpPr>
        <xdr:spPr>
          <a:xfrm>
            <a:off x="0" y="5160907"/>
            <a:ext cx="7988710" cy="1188064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Instructions:</a:t>
            </a:r>
          </a:p>
          <a:p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1. 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Enter brief summary of travel.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2. Destination (city, state)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3. Reason for travel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4. Portion of travel expense that will be grant (if any) &amp; portion that will be match (if any)</a:t>
            </a: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DDF93547-E7DB-4F41-B48B-3CC476EECFB0}"/>
              </a:ext>
            </a:extLst>
          </xdr:cNvPr>
          <xdr:cNvSpPr txBox="1"/>
        </xdr:nvSpPr>
        <xdr:spPr>
          <a:xfrm>
            <a:off x="5069758" y="5233629"/>
            <a:ext cx="2915227" cy="8466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** WCMP,</a:t>
            </a:r>
            <a:r>
              <a:rPr lang="en-US" sz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Match, and Budget Totals will automatically round to nearest dollar**</a:t>
            </a:r>
            <a:endPara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1097346</xdr:colOff>
      <xdr:row>12</xdr:row>
      <xdr:rowOff>37352</xdr:rowOff>
    </xdr:from>
    <xdr:to>
      <xdr:col>8</xdr:col>
      <xdr:colOff>1084397</xdr:colOff>
      <xdr:row>14</xdr:row>
      <xdr:rowOff>51881</xdr:rowOff>
    </xdr:to>
    <xdr:sp macro="[0]!RectangleRoundedCorners1_Click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F18BF0-F559-4858-A1CE-7504617AD484}"/>
            </a:ext>
          </a:extLst>
        </xdr:cNvPr>
        <xdr:cNvSpPr>
          <a:spLocks noChangeAspect="1"/>
        </xdr:cNvSpPr>
      </xdr:nvSpPr>
      <xdr:spPr>
        <a:xfrm>
          <a:off x="13286856" y="7657352"/>
          <a:ext cx="2514600" cy="1284529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CLICK HERE TO ADD SUPPLIES</a:t>
          </a:r>
          <a:endParaRPr lang="en-US" sz="14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12</xdr:row>
      <xdr:rowOff>20355</xdr:rowOff>
    </xdr:from>
    <xdr:to>
      <xdr:col>4</xdr:col>
      <xdr:colOff>423334</xdr:colOff>
      <xdr:row>14</xdr:row>
      <xdr:rowOff>259405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23F4674-561D-087C-9647-C4D353EE7432}"/>
            </a:ext>
          </a:extLst>
        </xdr:cNvPr>
        <xdr:cNvGrpSpPr/>
      </xdr:nvGrpSpPr>
      <xdr:grpSpPr>
        <a:xfrm>
          <a:off x="0" y="7241924"/>
          <a:ext cx="10670491" cy="1509050"/>
          <a:chOff x="0" y="7640355"/>
          <a:chExt cx="11895667" cy="150905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4C564860-1997-4EB0-8721-2B535E6D9FF8}"/>
              </a:ext>
            </a:extLst>
          </xdr:cNvPr>
          <xdr:cNvSpPr txBox="1"/>
        </xdr:nvSpPr>
        <xdr:spPr>
          <a:xfrm>
            <a:off x="0" y="7640355"/>
            <a:ext cx="11895667" cy="150905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Instructions:</a:t>
            </a:r>
          </a:p>
          <a:p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1.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Enter brief description of equipment.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2. What is the reason for puchasing?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3. Was a lease versus purchase analysis completed? If yes, please include.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4. Price per item and total number of items to be purchased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4. Portion of 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item total 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that will be grant (if any) &amp; portion that will be match (if any)</a:t>
            </a: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813B2FE3-9637-4FE8-8CCD-F7B94E61EFFD}"/>
              </a:ext>
            </a:extLst>
          </xdr:cNvPr>
          <xdr:cNvSpPr txBox="1"/>
        </xdr:nvSpPr>
        <xdr:spPr>
          <a:xfrm>
            <a:off x="8636000" y="7936688"/>
            <a:ext cx="2992197" cy="846666"/>
          </a:xfrm>
          <a:prstGeom prst="rect">
            <a:avLst/>
          </a:prstGeom>
          <a:noFill/>
          <a:ln w="1270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** WCMP,</a:t>
            </a:r>
            <a:r>
              <a:rPr lang="en-US" sz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Match, and Budget Totals will automatically round to nearest dollar**</a:t>
            </a:r>
            <a:endPara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487218</xdr:colOff>
      <xdr:row>12</xdr:row>
      <xdr:rowOff>23092</xdr:rowOff>
    </xdr:from>
    <xdr:to>
      <xdr:col>6</xdr:col>
      <xdr:colOff>1607766</xdr:colOff>
      <xdr:row>13</xdr:row>
      <xdr:rowOff>300761</xdr:rowOff>
    </xdr:to>
    <xdr:sp macro="[0]!RectangleRoundedCorners1_Click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92C61-BAF5-4FAB-9AC0-0E1FCDD36482}"/>
            </a:ext>
          </a:extLst>
        </xdr:cNvPr>
        <xdr:cNvSpPr>
          <a:spLocks noChangeAspect="1"/>
        </xdr:cNvSpPr>
      </xdr:nvSpPr>
      <xdr:spPr>
        <a:xfrm>
          <a:off x="11847945" y="7643092"/>
          <a:ext cx="2514600" cy="912669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CLICK HERE TO ADD CONTRACTUAL</a:t>
          </a:r>
          <a:endParaRPr lang="en-US" sz="14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2457</xdr:colOff>
      <xdr:row>11</xdr:row>
      <xdr:rowOff>229680</xdr:rowOff>
    </xdr:from>
    <xdr:to>
      <xdr:col>4</xdr:col>
      <xdr:colOff>0</xdr:colOff>
      <xdr:row>13</xdr:row>
      <xdr:rowOff>543407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20CC139-CD30-8824-7384-EAE62DDC5787}"/>
            </a:ext>
          </a:extLst>
        </xdr:cNvPr>
        <xdr:cNvGrpSpPr/>
      </xdr:nvGrpSpPr>
      <xdr:grpSpPr>
        <a:xfrm>
          <a:off x="2457" y="7214680"/>
          <a:ext cx="9846798" cy="1191918"/>
          <a:chOff x="0" y="7536200"/>
          <a:chExt cx="9846798" cy="11919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C60A8609-B84F-4298-A9B9-3746E81FD0A7}"/>
              </a:ext>
            </a:extLst>
          </xdr:cNvPr>
          <xdr:cNvSpPr txBox="1"/>
        </xdr:nvSpPr>
        <xdr:spPr>
          <a:xfrm>
            <a:off x="0" y="7536200"/>
            <a:ext cx="9846798" cy="1191918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Instructions:</a:t>
            </a:r>
          </a:p>
          <a:p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1.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Enter brief description of supply.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2. Price per item and total number of items to be purchased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3. Portion of 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Item Total 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that will be grant (if any) &amp; portion that will be match (if any).</a:t>
            </a:r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CB2B6B7B-47A2-B963-DE9C-645C148B8B1E}"/>
              </a:ext>
            </a:extLst>
          </xdr:cNvPr>
          <xdr:cNvSpPr txBox="1"/>
        </xdr:nvSpPr>
        <xdr:spPr>
          <a:xfrm>
            <a:off x="6526253" y="7735455"/>
            <a:ext cx="2915227" cy="8466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** WCMP,</a:t>
            </a:r>
            <a:r>
              <a:rPr lang="en-US" sz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Match, and Budget Totals will automatically round to nearest dollar**</a:t>
            </a:r>
            <a:endPara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122430</xdr:colOff>
      <xdr:row>12</xdr:row>
      <xdr:rowOff>23092</xdr:rowOff>
    </xdr:from>
    <xdr:to>
      <xdr:col>3</xdr:col>
      <xdr:colOff>2634574</xdr:colOff>
      <xdr:row>13</xdr:row>
      <xdr:rowOff>233208</xdr:rowOff>
    </xdr:to>
    <xdr:sp macro="[0]!RectangleRoundedCorners1_Click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FB7004-64FB-4603-9FA5-BFACC74E46DA}"/>
            </a:ext>
          </a:extLst>
        </xdr:cNvPr>
        <xdr:cNvSpPr>
          <a:spLocks noChangeAspect="1"/>
        </xdr:cNvSpPr>
      </xdr:nvSpPr>
      <xdr:spPr>
        <a:xfrm>
          <a:off x="12984558" y="8453730"/>
          <a:ext cx="2512144" cy="912669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CLICK HERE TO ADD OTHER</a:t>
          </a:r>
          <a:endParaRPr lang="en-US" sz="14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27021</xdr:colOff>
      <xdr:row>12</xdr:row>
      <xdr:rowOff>5912</xdr:rowOff>
    </xdr:from>
    <xdr:to>
      <xdr:col>2</xdr:col>
      <xdr:colOff>0</xdr:colOff>
      <xdr:row>13</xdr:row>
      <xdr:rowOff>378299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BDE271A3-4E1A-2175-6929-0CBE9F93E6E1}"/>
            </a:ext>
          </a:extLst>
        </xdr:cNvPr>
        <xdr:cNvGrpSpPr/>
      </xdr:nvGrpSpPr>
      <xdr:grpSpPr>
        <a:xfrm>
          <a:off x="27021" y="7963678"/>
          <a:ext cx="10511277" cy="1074940"/>
          <a:chOff x="27021" y="11488579"/>
          <a:chExt cx="10511277" cy="2681292"/>
        </a:xfrm>
      </xdr:grpSpPr>
      <xdr:sp macro="" textlink="" fLocksText="0">
        <xdr:nvSpPr>
          <xdr:cNvPr id="3" name="TextBox 2">
            <a:extLst>
              <a:ext uri="{FF2B5EF4-FFF2-40B4-BE49-F238E27FC236}">
                <a16:creationId xmlns:a16="http://schemas.microsoft.com/office/drawing/2014/main" id="{7453FE8C-6A96-4818-BB9D-D9B01E1BA7F5}"/>
              </a:ext>
            </a:extLst>
          </xdr:cNvPr>
          <xdr:cNvSpPr txBox="1"/>
        </xdr:nvSpPr>
        <xdr:spPr>
          <a:xfrm>
            <a:off x="27021" y="11488579"/>
            <a:ext cx="10511277" cy="2681292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Instructions:</a:t>
            </a:r>
          </a:p>
          <a:p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1.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Enter brief description of contractual work, supplies, travel, subcontractors, etc.</a:t>
            </a:r>
          </a:p>
          <a:p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2. Portion that will be grant (if any) &amp; portion that will be match (if any)</a:t>
            </a: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4" name="TextBox 3">
            <a:extLst>
              <a:ext uri="{FF2B5EF4-FFF2-40B4-BE49-F238E27FC236}">
                <a16:creationId xmlns:a16="http://schemas.microsoft.com/office/drawing/2014/main" id="{32FB769F-4EEA-4A3D-8717-AC25E44BF2F0}"/>
              </a:ext>
            </a:extLst>
          </xdr:cNvPr>
          <xdr:cNvSpPr txBox="1"/>
        </xdr:nvSpPr>
        <xdr:spPr>
          <a:xfrm>
            <a:off x="7376809" y="11660808"/>
            <a:ext cx="2915227" cy="2221529"/>
          </a:xfrm>
          <a:prstGeom prst="rect">
            <a:avLst/>
          </a:prstGeom>
          <a:noFill/>
          <a:ln w="1270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** WCMP,</a:t>
            </a:r>
            <a:r>
              <a:rPr lang="en-US" sz="12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Match, and Budget Totals will automatically round to nearest dollar**</a:t>
            </a:r>
            <a:endParaRPr lang="en-US" sz="12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108920</xdr:colOff>
      <xdr:row>12</xdr:row>
      <xdr:rowOff>36603</xdr:rowOff>
    </xdr:from>
    <xdr:to>
      <xdr:col>3</xdr:col>
      <xdr:colOff>2621064</xdr:colOff>
      <xdr:row>13</xdr:row>
      <xdr:rowOff>314272</xdr:rowOff>
    </xdr:to>
    <xdr:sp macro="[0]!RectangleRoundedCorners1_Click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C9E0AC-897D-488D-9692-F0199CE6C4D8}"/>
            </a:ext>
          </a:extLst>
        </xdr:cNvPr>
        <xdr:cNvSpPr>
          <a:spLocks noChangeAspect="1"/>
        </xdr:cNvSpPr>
      </xdr:nvSpPr>
      <xdr:spPr>
        <a:xfrm>
          <a:off x="12944026" y="7589050"/>
          <a:ext cx="2512144" cy="912669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CLICK HERE TO ADD INDIRECT</a:t>
          </a:r>
          <a:endParaRPr lang="en-US" sz="14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13511</xdr:colOff>
      <xdr:row>12</xdr:row>
      <xdr:rowOff>24286</xdr:rowOff>
    </xdr:from>
    <xdr:to>
      <xdr:col>2</xdr:col>
      <xdr:colOff>13511</xdr:colOff>
      <xdr:row>13</xdr:row>
      <xdr:rowOff>581204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38E3654-4E5A-BA91-1F6F-EBD1B07A0195}"/>
            </a:ext>
          </a:extLst>
        </xdr:cNvPr>
        <xdr:cNvGrpSpPr/>
      </xdr:nvGrpSpPr>
      <xdr:grpSpPr>
        <a:xfrm>
          <a:off x="13511" y="7198435"/>
          <a:ext cx="10511277" cy="1191918"/>
          <a:chOff x="13511" y="7576733"/>
          <a:chExt cx="10511277" cy="11919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0DCA8A6-1A69-4E3A-9EB4-0A6B9FDA128F}"/>
              </a:ext>
            </a:extLst>
          </xdr:cNvPr>
          <xdr:cNvSpPr txBox="1"/>
        </xdr:nvSpPr>
        <xdr:spPr>
          <a:xfrm>
            <a:off x="13511" y="7576733"/>
            <a:ext cx="10511277" cy="1191918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Instructions:</a:t>
            </a:r>
          </a:p>
          <a:p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1.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Enter brief description of all other expenses/work </a:t>
            </a:r>
          </a:p>
          <a:p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2. Portion that will be grant (if any) &amp; portion that will be match (if any)</a:t>
            </a: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3195EC5F-6743-4790-B351-70FE07552D00}"/>
              </a:ext>
            </a:extLst>
          </xdr:cNvPr>
          <xdr:cNvSpPr txBox="1"/>
        </xdr:nvSpPr>
        <xdr:spPr>
          <a:xfrm>
            <a:off x="7160638" y="7654391"/>
            <a:ext cx="2915227" cy="846666"/>
          </a:xfrm>
          <a:prstGeom prst="rect">
            <a:avLst/>
          </a:prstGeom>
          <a:noFill/>
          <a:ln w="12700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4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** WCMP,</a:t>
            </a:r>
            <a:r>
              <a:rPr lang="en-US" sz="14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Match, and Budget Totals will automatically round to nearest dollar**</a:t>
            </a:r>
            <a:endParaRPr lang="en-US" sz="14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176473</xdr:colOff>
      <xdr:row>12</xdr:row>
      <xdr:rowOff>50113</xdr:rowOff>
    </xdr:from>
    <xdr:to>
      <xdr:col>3</xdr:col>
      <xdr:colOff>2688617</xdr:colOff>
      <xdr:row>13</xdr:row>
      <xdr:rowOff>327782</xdr:rowOff>
    </xdr:to>
    <xdr:sp macro="[0]!RectangleRoundedCorners1_Click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549B5E-4E2C-4DB4-A554-6D902A393FC0}"/>
            </a:ext>
          </a:extLst>
        </xdr:cNvPr>
        <xdr:cNvSpPr>
          <a:spLocks noChangeAspect="1"/>
        </xdr:cNvSpPr>
      </xdr:nvSpPr>
      <xdr:spPr>
        <a:xfrm>
          <a:off x="13016173" y="7600263"/>
          <a:ext cx="2509577" cy="912669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CLICK HERE TO RETURN TO  BUDGET TABLE</a:t>
          </a:r>
          <a:endParaRPr lang="en-US" sz="1400" b="1">
            <a:ln>
              <a:noFill/>
            </a:ln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11</xdr:row>
      <xdr:rowOff>632264</xdr:rowOff>
    </xdr:from>
    <xdr:to>
      <xdr:col>2</xdr:col>
      <xdr:colOff>0</xdr:colOff>
      <xdr:row>13</xdr:row>
      <xdr:rowOff>554182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BE92D17-90BA-D741-6427-FEAB5F867E58}"/>
            </a:ext>
          </a:extLst>
        </xdr:cNvPr>
        <xdr:cNvGrpSpPr/>
      </xdr:nvGrpSpPr>
      <xdr:grpSpPr>
        <a:xfrm>
          <a:off x="0" y="7549711"/>
          <a:ext cx="10511277" cy="1191918"/>
          <a:chOff x="0" y="7549711"/>
          <a:chExt cx="10511277" cy="11919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E5F5AEA7-E1AE-4323-8877-317DFAB76054}"/>
              </a:ext>
            </a:extLst>
          </xdr:cNvPr>
          <xdr:cNvSpPr txBox="1"/>
        </xdr:nvSpPr>
        <xdr:spPr>
          <a:xfrm>
            <a:off x="0" y="7549711"/>
            <a:ext cx="10511277" cy="1191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Instructions:</a:t>
            </a:r>
          </a:p>
          <a:p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1.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Enter brief reason for the indirect expense.</a:t>
            </a:r>
          </a:p>
          <a:p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2. Eortion that will be grant (if any) &amp; portion that will be match (if any)</a:t>
            </a: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400" baseline="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70FAD67-6B81-46BC-B49D-25DDE7820493}"/>
              </a:ext>
            </a:extLst>
          </xdr:cNvPr>
          <xdr:cNvSpPr txBox="1"/>
        </xdr:nvSpPr>
        <xdr:spPr>
          <a:xfrm>
            <a:off x="7160638" y="7654391"/>
            <a:ext cx="2915227" cy="8466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40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** WCMP,</a:t>
            </a:r>
            <a:r>
              <a:rPr lang="en-US" sz="1400" baseline="0">
                <a:solidFill>
                  <a:srgbClr val="C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Match, and Budget Totals will automatically round to nearest dollar**</a:t>
            </a:r>
            <a:endParaRPr lang="en-US" sz="14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20BEA1E-803D-4B14-8EB9-4FE8CC063F55}" name="BudgetTable" displayName="BudgetTable" ref="A1:D11" totalsRowCount="1" headerRowDxfId="147" dataDxfId="145" totalsRowDxfId="143" headerRowBorderDxfId="146" tableBorderDxfId="144" totalsRowBorderDxfId="142">
  <autoFilter ref="A1:D10" xr:uid="{520BEA1E-803D-4B14-8EB9-4FE8CC063F55}"/>
  <tableColumns count="4">
    <tableColumn id="1" xr3:uid="{37C3CF2D-D013-47A4-8CD3-CB04D2C9F961}" name="Activity (do not change categories)" totalsRowLabel="Total" dataDxfId="141" totalsRowDxfId="140"/>
    <tableColumn id="2" xr3:uid="{227F76F1-C9F6-48C3-BA28-712097D9F981}" name="WCMP Request " totalsRowFunction="custom" dataDxfId="139" totalsRowDxfId="138">
      <totalsRowFormula>SUM(B2:B3,B4:B9)</totalsRowFormula>
    </tableColumn>
    <tableColumn id="3" xr3:uid="{BBE4262A-2E02-4D4A-AEF4-9E8199A5B269}" name="Match" totalsRowFunction="custom" dataDxfId="137" totalsRowDxfId="136">
      <totalsRowFormula>SUM(C2:C3,C4:C9)</totalsRowFormula>
    </tableColumn>
    <tableColumn id="4" xr3:uid="{35B57D0B-386C-40D5-99C2-E736A135448C}" name="Total " totalsRowFunction="custom" dataDxfId="135" totalsRowDxfId="134">
      <totalsRowFormula>SUM(D2:D3,D4:D9)</totalsRowFormula>
    </tableColumn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171DDA-2744-44E0-810E-2E78DF3FE920}" name="Personnel" displayName="Personnel" ref="A1:E11" totalsRowCount="1" headerRowDxfId="133" dataDxfId="131" totalsRowDxfId="129" headerRowBorderDxfId="132" tableBorderDxfId="130">
  <autoFilter ref="A1:E10" xr:uid="{E9941C91-A1CA-47C6-80E2-159926CEA06D}"/>
  <tableColumns count="5">
    <tableColumn id="1" xr3:uid="{A9E89237-B030-45DC-AE90-FE0E2C5B6B6E}" name="Personnel Name &amp; Title" totalsRowLabel="Total" dataDxfId="128" totalsRowDxfId="4"/>
    <tableColumn id="2" xr3:uid="{CD582400-2183-4B43-8DDB-C9E7344BA782}" name="Base Salary" totalsRowFunction="sum" dataDxfId="127" totalsRowDxfId="3" dataCellStyle="Currency"/>
    <tableColumn id="4" xr3:uid="{930ACEE3-036C-465A-935F-B1E9D8503751}" name="WCMP Budget" totalsRowFunction="sum" dataDxfId="126" totalsRowDxfId="2" dataCellStyle="Currency"/>
    <tableColumn id="5" xr3:uid="{7B0FD10F-5DEC-4D2F-8587-4C81FA55656B}" name="Match Budget" totalsRowFunction="sum" dataDxfId="125" totalsRowDxfId="1" dataCellStyle="Currency"/>
    <tableColumn id="6" xr3:uid="{71D1D180-6A53-46D0-AD57-AAA42C0FA6DB}" name="Total " totalsRowFunction="sum" dataDxfId="124" totalsRowDxfId="0">
      <calculatedColumnFormula>Personnel[[#This Row],[WCMP Budget]]+Personnel[[#This Row],[Match Budget]]</calculatedColumnFormula>
    </tableColumn>
  </tableColumns>
  <tableStyleInfo name="TableStyleMedium4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7115401-9401-4FFA-8518-D59DF8E88394}" name="Fringe" displayName="Fringe" ref="A1:H11" totalsRowCount="1" headerRowDxfId="123" dataDxfId="121" totalsRowDxfId="119" headerRowBorderDxfId="122" tableBorderDxfId="120">
  <autoFilter ref="A1:H10" xr:uid="{E9941C91-A1CA-47C6-80E2-159926CEA06D}"/>
  <tableColumns count="8">
    <tableColumn id="1" xr3:uid="{7F783CFB-DE84-4EC1-94A9-F30C542AA0B3}" name="Personnel Name &amp; Title" dataDxfId="118" totalsRowDxfId="117">
      <calculatedColumnFormula>Personnel[[#This Row],[Personnel Name &amp; Title]]</calculatedColumnFormula>
    </tableColumn>
    <tableColumn id="9" xr3:uid="{50F29585-7C5C-49D2-88AA-AF7EE2934C30}" name="Description of Benefits/Fringe" totalsRowLabel="Total" dataDxfId="116" totalsRowDxfId="115"/>
    <tableColumn id="7" xr3:uid="{5D74961E-3D4D-4BDF-82E9-A1BB94A0663B}" name="Base Salary" totalsRowFunction="sum" dataDxfId="114" totalsRowDxfId="113">
      <calculatedColumnFormula>Personnel[[#This Row],[Base Salary]]</calculatedColumnFormula>
    </tableColumn>
    <tableColumn id="8" xr3:uid="{92ACE4A3-0E40-4CA2-9F0F-16DE27AD8BF5}" name="Fringe Total ($)" totalsRowFunction="sum" dataDxfId="112" totalsRowDxfId="111" dataCellStyle="Currency"/>
    <tableColumn id="3" xr3:uid="{78D88D8A-5862-45B2-AD00-7F58D018DC6B}" name="Fringe %" dataDxfId="110" totalsRowDxfId="109" dataCellStyle="Percent">
      <calculatedColumnFormula>Fringe[[#This Row],[Fringe Total ($)]]/Fringe[[#This Row],[Base Salary]]</calculatedColumnFormula>
    </tableColumn>
    <tableColumn id="4" xr3:uid="{74B6DC00-E287-48F6-8A0D-4E1B86685AE3}" name="WCMP Budget" totalsRowFunction="sum" dataDxfId="108" totalsRowDxfId="107" dataCellStyle="Currency"/>
    <tableColumn id="5" xr3:uid="{DB2021C2-3FC2-48FA-BDD5-34A02DE4C11A}" name="Match Budget" totalsRowFunction="sum" dataDxfId="106" totalsRowDxfId="105" dataCellStyle="Currency"/>
    <tableColumn id="6" xr3:uid="{F3CF28E2-4A21-40C4-BFA5-EB37A1A10326}" name="Total " totalsRowFunction="sum" dataDxfId="104" totalsRowDxfId="103">
      <calculatedColumnFormula>SUM(Fringe[[#This Row],[WCMP Budget]:[Match Budget]])</calculatedColumnFormula>
    </tableColumn>
  </tableColumns>
  <tableStyleInfo name="TableStyleMedium4" showFirstColumn="0" showLastColumn="1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941C91-A1CA-47C6-80E2-159926CEA06D}" name="Travel" displayName="Travel" ref="A1:F11" totalsRowCount="1" headerRowDxfId="102" dataDxfId="100" totalsRowDxfId="98" headerRowBorderDxfId="101" tableBorderDxfId="99">
  <autoFilter ref="A1:F10" xr:uid="{E9941C91-A1CA-47C6-80E2-159926CEA06D}"/>
  <tableColumns count="6">
    <tableColumn id="1" xr3:uid="{01B26F41-587A-45FF-93F9-4E341EF4CBB5}" name="Travel description" dataDxfId="97" totalsRowDxfId="96"/>
    <tableColumn id="2" xr3:uid="{CF35C50E-6CBB-4C59-8431-6A7584299155}" name="Destination" dataDxfId="95" totalsRowDxfId="94"/>
    <tableColumn id="3" xr3:uid="{5031640E-2B78-4996-9691-D15DFBBDA395}" name="Reason for travel" totalsRowLabel="Total" dataDxfId="93" totalsRowDxfId="92"/>
    <tableColumn id="4" xr3:uid="{74DCED8D-E193-45E9-947B-250F5402FE73}" name="WCMP Budget" totalsRowFunction="sum" dataDxfId="91" totalsRowDxfId="90" dataCellStyle="Currency"/>
    <tableColumn id="5" xr3:uid="{65CE01FF-B4B9-4970-9C92-61C8E0799BAC}" name="Match Budget" totalsRowFunction="sum" dataDxfId="89" totalsRowDxfId="88" dataCellStyle="Currency"/>
    <tableColumn id="6" xr3:uid="{10186ACB-0193-4909-8C45-E3D8D5F26225}" name="Total " totalsRowFunction="sum" dataDxfId="87" totalsRowDxfId="86">
      <calculatedColumnFormula>Travel[[#This Row],[WCMP Budget]]+Travel[[#This Row],[Match Budget]]</calculatedColumnFormula>
    </tableColumn>
  </tableColumns>
  <tableStyleInfo name="TableStyleMedium4" showFirstColumn="0" showLastColumn="1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CFC8852-5E67-4418-A12E-EC5FD748F71D}" name="Equipment" displayName="Equipment" ref="A1:I11" totalsRowCount="1" headerRowDxfId="85" dataDxfId="83" totalsRowDxfId="81" headerRowBorderDxfId="84" tableBorderDxfId="82">
  <autoFilter ref="A1:I10" xr:uid="{E9941C91-A1CA-47C6-80E2-159926CEA06D}"/>
  <tableColumns count="9">
    <tableColumn id="1" xr3:uid="{49ACCAB3-57A7-45F0-8099-33E06098071C}" name="Equipment Description" dataDxfId="80" totalsRowDxfId="79"/>
    <tableColumn id="2" xr3:uid="{9911B208-B0AD-46B4-AB3F-4D117CB098BB}" name="Reason for Purchase" dataDxfId="78" totalsRowDxfId="77"/>
    <tableColumn id="3" xr3:uid="{98C7F33B-FDDD-49CB-8D53-AA313401D34C}" name="Lease vs Purchase Analysis" totalsRowLabel="Total" dataDxfId="76" totalsRowDxfId="75"/>
    <tableColumn id="8" xr3:uid="{7CBB2278-9EB8-487E-A14B-F7BED50EF70B}" name="Price per Unit" totalsRowFunction="sum" dataDxfId="74" totalsRowDxfId="73" dataCellStyle="Currency"/>
    <tableColumn id="7" xr3:uid="{B76C1CD4-9C4D-45A2-BC2A-275864059BAE}" name="Number of Units" totalsRowFunction="sum" dataDxfId="72" totalsRowDxfId="71"/>
    <tableColumn id="9" xr3:uid="{4C7073F4-7731-4379-9140-648B584125DF}" name="Item Total" totalsRowFunction="sum" dataDxfId="70" totalsRowDxfId="69" dataCellStyle="Currency">
      <calculatedColumnFormula>Equipment[[#This Row],[Price per Unit]]*Equipment[[#This Row],[Number of Units]]</calculatedColumnFormula>
    </tableColumn>
    <tableColumn id="4" xr3:uid="{624B6784-9443-483A-B8B3-4C5870EF494C}" name="WCMP Budget" totalsRowFunction="sum" dataDxfId="68" totalsRowDxfId="67" dataCellStyle="Currency"/>
    <tableColumn id="5" xr3:uid="{4D00F592-3EAB-4B7C-B0E8-32F942EA850C}" name="Match Budget" totalsRowFunction="sum" dataDxfId="66" totalsRowDxfId="65" dataCellStyle="Currency"/>
    <tableColumn id="6" xr3:uid="{535E9FBB-4CE9-4B83-AC6A-F04FB5628CDB}" name="Total " totalsRowFunction="sum" dataDxfId="64" totalsRowDxfId="63">
      <calculatedColumnFormula>Equipment[[#This Row],[WCMP Budget]]+Equipment[[#This Row],[Match Budget]]</calculatedColumnFormula>
    </tableColumn>
  </tableColumns>
  <tableStyleInfo name="TableStyleMedium4" showFirstColumn="0" showLastColumn="1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9C98BA-FB23-4173-8E06-9BF0F6B8A273}" name="Supplies" displayName="Supplies" ref="A1:G11" totalsRowCount="1" headerRowDxfId="62" dataDxfId="60" totalsRowDxfId="58" headerRowBorderDxfId="61" tableBorderDxfId="59">
  <autoFilter ref="A1:G10" xr:uid="{E9941C91-A1CA-47C6-80E2-159926CEA06D}"/>
  <tableColumns count="7">
    <tableColumn id="1" xr3:uid="{9EDA1B78-0208-4027-B505-DA941D1AF33F}" name="Supply Description" totalsRowLabel="Total" dataDxfId="57" totalsRowDxfId="56"/>
    <tableColumn id="8" xr3:uid="{E0CDEE60-E6F1-4CF5-AD22-3ED1DFE01F91}" name="Price per Unit" totalsRowFunction="sum" dataDxfId="55" totalsRowDxfId="54" dataCellStyle="Currency"/>
    <tableColumn id="7" xr3:uid="{234440DD-83BF-46CB-BB30-9134845180C0}" name="Number of Units" totalsRowFunction="sum" dataDxfId="53" totalsRowDxfId="52"/>
    <tableColumn id="9" xr3:uid="{8D23E9BA-BAF7-4187-9CD9-FF633813DE65}" name="Item Total" totalsRowFunction="sum" dataDxfId="51" totalsRowDxfId="50" dataCellStyle="Currency">
      <calculatedColumnFormula>Supplies[[#This Row],[Price per Unit]]*Supplies[[#This Row],[Number of Units]]</calculatedColumnFormula>
    </tableColumn>
    <tableColumn id="4" xr3:uid="{D727FB63-14C2-4872-90BD-F7471A9320B9}" name="WCMP Budget" totalsRowFunction="sum" dataDxfId="49" totalsRowDxfId="48" dataCellStyle="Currency"/>
    <tableColumn id="5" xr3:uid="{A72599EE-F508-4D0F-840C-7C1CD07B606C}" name="Match Budget" totalsRowFunction="sum" dataDxfId="47" totalsRowDxfId="46" dataCellStyle="Currency"/>
    <tableColumn id="6" xr3:uid="{AE8CEA26-EF99-4028-8046-231FF24D7A51}" name="Total " totalsRowFunction="sum" dataDxfId="45" totalsRowDxfId="44">
      <calculatedColumnFormula>Supplies[[#This Row],[WCMP Budget]]+Supplies[[#This Row],[Match Budget]]</calculatedColumnFormula>
    </tableColumn>
  </tableColumns>
  <tableStyleInfo name="TableStyleMedium4" showFirstColumn="0" showLastColumn="1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08FC70-E364-44B8-939B-1481CCD9730F}" name="Contractual" displayName="Contractual" ref="A1:D11" totalsRowCount="1" headerRowDxfId="43" dataDxfId="41" totalsRowDxfId="39" headerRowBorderDxfId="42" tableBorderDxfId="40">
  <autoFilter ref="A1:D10" xr:uid="{E9941C91-A1CA-47C6-80E2-159926CEA06D}"/>
  <tableColumns count="4">
    <tableColumn id="1" xr3:uid="{78754785-5FD3-41E3-BCF8-CA4117C1CA90}" name="Contractual Description" totalsRowLabel="Total" dataDxfId="38" totalsRowDxfId="37"/>
    <tableColumn id="4" xr3:uid="{118E757D-62C4-43C9-A5B0-4AA734BA6A75}" name="WCMP Budget" totalsRowFunction="sum" dataDxfId="36" totalsRowDxfId="35" dataCellStyle="Currency"/>
    <tableColumn id="5" xr3:uid="{104A3754-D0D1-4316-A970-81F5E66A3F09}" name="Match Budget" totalsRowFunction="sum" dataDxfId="34" totalsRowDxfId="33" dataCellStyle="Currency"/>
    <tableColumn id="6" xr3:uid="{25D9E271-72A4-46B4-8063-73FD46ABBECB}" name="Total " totalsRowFunction="sum" dataDxfId="32" totalsRowDxfId="31">
      <calculatedColumnFormula>Contractual[[#This Row],[WCMP Budget]]+Contractual[[#This Row],[Match Budget]]</calculatedColumnFormula>
    </tableColumn>
  </tableColumns>
  <tableStyleInfo name="TableStyleMedium4" showFirstColumn="0" showLastColumn="1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9DA3650-C5EC-450B-B16E-77F4333CB908}" name="Other" displayName="Other" ref="A1:D11" totalsRowCount="1" headerRowDxfId="30" dataDxfId="28" totalsRowDxfId="26" headerRowBorderDxfId="29" tableBorderDxfId="27">
  <autoFilter ref="A1:D10" xr:uid="{E9941C91-A1CA-47C6-80E2-159926CEA06D}"/>
  <tableColumns count="4">
    <tableColumn id="1" xr3:uid="{9380E2C2-3BB5-4777-9808-03D4AA7538E9}" name="Description" totalsRowLabel="Total" dataDxfId="25" totalsRowDxfId="24"/>
    <tableColumn id="4" xr3:uid="{E419DBE6-F082-4404-AC4D-78434C0D7BF5}" name="WCMP Budget" totalsRowFunction="sum" dataDxfId="23" totalsRowDxfId="22" dataCellStyle="Currency"/>
    <tableColumn id="5" xr3:uid="{2FB56324-B749-44F6-94F6-9D1DCDB7951E}" name="Match Budget" totalsRowFunction="sum" dataDxfId="21" totalsRowDxfId="20" dataCellStyle="Currency"/>
    <tableColumn id="6" xr3:uid="{3FC77BFD-6D05-45CE-8626-2C87B30E9B85}" name="Total " totalsRowFunction="sum" dataDxfId="19" totalsRowDxfId="18">
      <calculatedColumnFormula>Other[[#This Row],[WCMP Budget]]+Other[[#This Row],[Match Budget]]</calculatedColumnFormula>
    </tableColumn>
  </tableColumns>
  <tableStyleInfo name="TableStyleMedium4" showFirstColumn="0" showLastColumn="1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18EECF1-3F5B-49FE-AA9D-246AC228AD82}" name="Indirect" displayName="Indirect" ref="A1:D11" totalsRowCount="1" headerRowDxfId="17" dataDxfId="15" totalsRowDxfId="13" headerRowBorderDxfId="16" tableBorderDxfId="14">
  <autoFilter ref="A1:D10" xr:uid="{E9941C91-A1CA-47C6-80E2-159926CEA06D}"/>
  <tableColumns count="4">
    <tableColumn id="1" xr3:uid="{B763569D-ABCD-4EE7-B0BC-F000B571F2BF}" name="Indirect Justification" totalsRowLabel="Total" dataDxfId="12" totalsRowDxfId="11"/>
    <tableColumn id="4" xr3:uid="{82A00B8A-D3A3-4E4F-A06C-0E4C1667CFB1}" name="WCMP Budget" totalsRowFunction="sum" dataDxfId="10" totalsRowDxfId="9" dataCellStyle="Currency"/>
    <tableColumn id="5" xr3:uid="{4E19A102-26AB-4129-BC9A-55BDD989B456}" name="Match Budget" totalsRowFunction="sum" dataDxfId="8" totalsRowDxfId="7" dataCellStyle="Currency"/>
    <tableColumn id="6" xr3:uid="{95466DA6-A82C-4330-841A-6CC04D8F9005}" name="Total " totalsRowFunction="sum" dataDxfId="6" totalsRowDxfId="5">
      <calculatedColumnFormula>Indirect[[#This Row],[WCMP Budget]]+Indirect[[#This Row],[Match Budget]]</calculatedColumnFormula>
    </tableColumn>
  </tableColumns>
  <tableStyleInfo name="TableStyleMedium4" showFirstColumn="0" showLastColumn="1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EAD9B-4EE2-4BF8-A416-BCD8C4A7A0EA}">
  <sheetPr codeName="Sheet1"/>
  <dimension ref="A1:J14"/>
  <sheetViews>
    <sheetView tabSelected="1" zoomScale="62" zoomScaleNormal="62" zoomScalePageLayoutView="65" workbookViewId="0">
      <selection sqref="A1:D11"/>
    </sheetView>
  </sheetViews>
  <sheetFormatPr defaultColWidth="0" defaultRowHeight="39" customHeight="1" zeroHeight="1" x14ac:dyDescent="0.35"/>
  <cols>
    <col min="1" max="1" width="63.26953125" style="9" customWidth="1"/>
    <col min="2" max="2" width="24.26953125" style="9" customWidth="1"/>
    <col min="3" max="3" width="27.7265625" style="9" customWidth="1"/>
    <col min="4" max="4" width="28.36328125" style="9" customWidth="1"/>
    <col min="5" max="5" width="12.90625" style="62" customWidth="1"/>
    <col min="6" max="6" width="12.81640625" style="62" customWidth="1"/>
    <col min="7" max="7" width="12.6328125" style="62" customWidth="1"/>
    <col min="8" max="10" width="8.7265625" style="62" customWidth="1"/>
    <col min="11" max="16384" width="8.7265625" style="9" hidden="1"/>
  </cols>
  <sheetData>
    <row r="1" spans="1:4" ht="39" customHeight="1" x14ac:dyDescent="0.35">
      <c r="A1" s="6" t="s">
        <v>31</v>
      </c>
      <c r="B1" s="7" t="s">
        <v>1</v>
      </c>
      <c r="C1" s="7" t="s">
        <v>2</v>
      </c>
      <c r="D1" s="8" t="s">
        <v>3</v>
      </c>
    </row>
    <row r="2" spans="1:4" ht="39" customHeight="1" x14ac:dyDescent="0.35">
      <c r="A2" s="10" t="s">
        <v>25</v>
      </c>
      <c r="B2" s="11">
        <f>Personnel[[#Totals],[WCMP Budget]]</f>
        <v>0</v>
      </c>
      <c r="C2" s="11">
        <f>Personnel[[#Totals],[Match Budget]]</f>
        <v>0</v>
      </c>
      <c r="D2" s="12">
        <f>Personnel[[#Totals],[Total ]]</f>
        <v>0</v>
      </c>
    </row>
    <row r="3" spans="1:4" ht="39" customHeight="1" x14ac:dyDescent="0.35">
      <c r="A3" s="10" t="s">
        <v>4</v>
      </c>
      <c r="B3" s="13">
        <f>Fringe[[#Totals],[WCMP Budget]]</f>
        <v>0</v>
      </c>
      <c r="C3" s="13">
        <f>Fringe[[#Totals],[Match Budget]]</f>
        <v>0</v>
      </c>
      <c r="D3" s="14">
        <f>Fringe[[#Totals],[Total ]]</f>
        <v>0</v>
      </c>
    </row>
    <row r="4" spans="1:4" ht="39" customHeight="1" x14ac:dyDescent="0.35">
      <c r="A4" s="10" t="s">
        <v>21</v>
      </c>
      <c r="B4" s="15">
        <f>Equipment[[#Totals],[WCMP Budget]]</f>
        <v>0</v>
      </c>
      <c r="C4" s="15">
        <f>Equipment[[#Totals],[Match Budget]]</f>
        <v>0</v>
      </c>
      <c r="D4" s="16">
        <f>Equipment[[#Totals],[Total ]]</f>
        <v>0</v>
      </c>
    </row>
    <row r="5" spans="1:4" ht="39" customHeight="1" x14ac:dyDescent="0.35">
      <c r="A5" s="10" t="s">
        <v>22</v>
      </c>
      <c r="B5" s="15">
        <f>Travel[[#Totals],[WCMP Budget]]</f>
        <v>0</v>
      </c>
      <c r="C5" s="15">
        <f>Travel[[#Totals],[Match Budget]]</f>
        <v>0</v>
      </c>
      <c r="D5" s="16">
        <f>Travel[[#Totals],[Total ]]</f>
        <v>0</v>
      </c>
    </row>
    <row r="6" spans="1:4" ht="39" customHeight="1" x14ac:dyDescent="0.35">
      <c r="A6" s="10" t="s">
        <v>23</v>
      </c>
      <c r="B6" s="15">
        <f>Supplies[[#Totals],[WCMP Budget]]</f>
        <v>0</v>
      </c>
      <c r="C6" s="15">
        <f>Supplies[[#Totals],[Match Budget]]</f>
        <v>0</v>
      </c>
      <c r="D6" s="16">
        <f>Supplies[[#Totals],[Total ]]</f>
        <v>0</v>
      </c>
    </row>
    <row r="7" spans="1:4" ht="39" customHeight="1" x14ac:dyDescent="0.35">
      <c r="A7" s="10" t="s">
        <v>24</v>
      </c>
      <c r="B7" s="13">
        <f>Contractual[[#Totals],[WCMP Budget]]</f>
        <v>0</v>
      </c>
      <c r="C7" s="13">
        <f>Contractual[[#Totals],[Match Budget]]</f>
        <v>0</v>
      </c>
      <c r="D7" s="14">
        <f>Contractual[[#Totals],[Total ]]</f>
        <v>0</v>
      </c>
    </row>
    <row r="8" spans="1:4" ht="39" customHeight="1" x14ac:dyDescent="0.35">
      <c r="A8" s="10" t="s">
        <v>0</v>
      </c>
      <c r="B8" s="13">
        <f>Other[[#Totals],[WCMP Budget]]</f>
        <v>0</v>
      </c>
      <c r="C8" s="13">
        <f>Other[[#Totals],[Match Budget]]</f>
        <v>0</v>
      </c>
      <c r="D8" s="14">
        <f>Other[[#Totals],[Total ]]</f>
        <v>0</v>
      </c>
    </row>
    <row r="9" spans="1:4" ht="39" customHeight="1" x14ac:dyDescent="0.35">
      <c r="A9" s="10" t="s">
        <v>32</v>
      </c>
      <c r="B9" s="15">
        <f>Indirect[[#Totals],[WCMP Budget]]</f>
        <v>0</v>
      </c>
      <c r="C9" s="15">
        <f>Indirect[[#Totals],[Match Budget]]</f>
        <v>0</v>
      </c>
      <c r="D9" s="16">
        <f>Indirect[[#Totals],[Total ]]</f>
        <v>0</v>
      </c>
    </row>
    <row r="10" spans="1:4" ht="39" customHeight="1" x14ac:dyDescent="0.35">
      <c r="A10" s="10" t="s">
        <v>33</v>
      </c>
      <c r="B10" s="17"/>
      <c r="C10" s="17"/>
      <c r="D10" s="18" t="e">
        <f>D9/BudgetTable[[#Totals],[Total ]]</f>
        <v>#DIV/0!</v>
      </c>
    </row>
    <row r="11" spans="1:4" ht="39" customHeight="1" x14ac:dyDescent="0.35">
      <c r="A11" s="19" t="s">
        <v>10</v>
      </c>
      <c r="B11" s="55">
        <f>SUM(B2:B3,B4:B9)</f>
        <v>0</v>
      </c>
      <c r="C11" s="55">
        <f>SUM(C2:C3,C4:C9)</f>
        <v>0</v>
      </c>
      <c r="D11" s="56">
        <f>SUM(D2:D3,D4:D9)</f>
        <v>0</v>
      </c>
    </row>
    <row r="12" spans="1:4" ht="39" customHeight="1" x14ac:dyDescent="0.35"/>
    <row r="13" spans="1:4" ht="39" customHeight="1" x14ac:dyDescent="0.35"/>
    <row r="14" spans="1:4" ht="39" customHeight="1" x14ac:dyDescent="0.35"/>
  </sheetData>
  <sheetProtection algorithmName="SHA-512" hashValue="+Kav8ZAURwRZFIsBFjY7O+bojSWh1L2ZsYBouLTe0janYZT59JojYpyNJGx7vfa6ql5XfT4LtkiZ6jbqXKgKuQ==" saltValue="dh18LfDhGBg08VszdF0Yww==" spinCount="100000" sheet="1" objects="1" scenarios="1" selectLockedCells="1" selectUnlockedCells="1"/>
  <pageMargins left="0.7" right="0.7" top="0.75" bottom="0.75" header="0.3" footer="0.3"/>
  <pageSetup scale="62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CC9A-8909-4069-B879-8922F9367150}">
  <dimension ref="A1:J14"/>
  <sheetViews>
    <sheetView zoomScale="52" zoomScaleNormal="52" zoomScaleSheetLayoutView="40" zoomScalePageLayoutView="40" workbookViewId="0">
      <selection activeCell="A5" sqref="A5"/>
    </sheetView>
  </sheetViews>
  <sheetFormatPr defaultColWidth="0" defaultRowHeight="0" customHeight="1" zeroHeight="1" x14ac:dyDescent="0.35"/>
  <cols>
    <col min="1" max="1" width="96.26953125" style="25" customWidth="1"/>
    <col min="2" max="2" width="29.7265625" style="25" customWidth="1"/>
    <col min="3" max="5" width="24.26953125" style="21" customWidth="1"/>
    <col min="6" max="10" width="0" style="21" hidden="1" customWidth="1"/>
    <col min="11" max="16384" width="8.7265625" style="21" hidden="1"/>
  </cols>
  <sheetData>
    <row r="1" spans="1:5" s="26" customFormat="1" ht="47.5" customHeight="1" x14ac:dyDescent="0.35">
      <c r="A1" s="34" t="s">
        <v>28</v>
      </c>
      <c r="B1" s="34" t="s">
        <v>18</v>
      </c>
      <c r="C1" s="35" t="s">
        <v>9</v>
      </c>
      <c r="D1" s="36" t="s">
        <v>7</v>
      </c>
      <c r="E1" s="36" t="s">
        <v>3</v>
      </c>
    </row>
    <row r="2" spans="1:5" ht="63" customHeight="1" x14ac:dyDescent="0.35">
      <c r="A2" s="22"/>
      <c r="B2" s="27">
        <v>0</v>
      </c>
      <c r="C2" s="28">
        <v>0</v>
      </c>
      <c r="D2" s="27">
        <v>0</v>
      </c>
      <c r="E2" s="29">
        <f>Personnel[[#This Row],[WCMP Budget]]+Personnel[[#This Row],[Match Budget]]</f>
        <v>0</v>
      </c>
    </row>
    <row r="3" spans="1:5" ht="63" customHeight="1" x14ac:dyDescent="0.35">
      <c r="A3" s="22"/>
      <c r="B3" s="27">
        <v>0</v>
      </c>
      <c r="C3" s="28">
        <v>0</v>
      </c>
      <c r="D3" s="27">
        <v>0</v>
      </c>
      <c r="E3" s="37">
        <f>Personnel[[#This Row],[WCMP Budget]]+Personnel[[#This Row],[Match Budget]]</f>
        <v>0</v>
      </c>
    </row>
    <row r="4" spans="1:5" ht="63" customHeight="1" x14ac:dyDescent="0.35">
      <c r="A4" s="22"/>
      <c r="B4" s="27">
        <v>0</v>
      </c>
      <c r="C4" s="28">
        <v>0</v>
      </c>
      <c r="D4" s="27">
        <v>0</v>
      </c>
      <c r="E4" s="37">
        <f>Personnel[[#This Row],[WCMP Budget]]+Personnel[[#This Row],[Match Budget]]</f>
        <v>0</v>
      </c>
    </row>
    <row r="5" spans="1:5" ht="63" customHeight="1" x14ac:dyDescent="0.35">
      <c r="A5" s="22"/>
      <c r="B5" s="27">
        <v>0</v>
      </c>
      <c r="C5" s="28">
        <v>0</v>
      </c>
      <c r="D5" s="27">
        <v>0</v>
      </c>
      <c r="E5" s="37">
        <f>Personnel[[#This Row],[WCMP Budget]]+Personnel[[#This Row],[Match Budget]]</f>
        <v>0</v>
      </c>
    </row>
    <row r="6" spans="1:5" ht="63" customHeight="1" x14ac:dyDescent="0.35">
      <c r="A6" s="22"/>
      <c r="B6" s="27">
        <v>0</v>
      </c>
      <c r="C6" s="28">
        <v>0</v>
      </c>
      <c r="D6" s="27">
        <v>0</v>
      </c>
      <c r="E6" s="37">
        <f>Personnel[[#This Row],[WCMP Budget]]+Personnel[[#This Row],[Match Budget]]</f>
        <v>0</v>
      </c>
    </row>
    <row r="7" spans="1:5" ht="63" customHeight="1" x14ac:dyDescent="0.35">
      <c r="A7" s="22"/>
      <c r="B7" s="27">
        <v>0</v>
      </c>
      <c r="C7" s="28">
        <v>0</v>
      </c>
      <c r="D7" s="27">
        <v>0</v>
      </c>
      <c r="E7" s="37">
        <f>Personnel[[#This Row],[WCMP Budget]]+Personnel[[#This Row],[Match Budget]]</f>
        <v>0</v>
      </c>
    </row>
    <row r="8" spans="1:5" ht="63" customHeight="1" x14ac:dyDescent="0.35">
      <c r="A8" s="22"/>
      <c r="B8" s="27">
        <v>0</v>
      </c>
      <c r="C8" s="28">
        <v>0</v>
      </c>
      <c r="D8" s="27">
        <v>0</v>
      </c>
      <c r="E8" s="37">
        <f>Personnel[[#This Row],[WCMP Budget]]+Personnel[[#This Row],[Match Budget]]</f>
        <v>0</v>
      </c>
    </row>
    <row r="9" spans="1:5" ht="69.5" customHeight="1" x14ac:dyDescent="0.35">
      <c r="A9" s="22"/>
      <c r="B9" s="27">
        <v>0</v>
      </c>
      <c r="C9" s="28">
        <v>0</v>
      </c>
      <c r="D9" s="27">
        <v>0</v>
      </c>
      <c r="E9" s="37">
        <f>Personnel[[#This Row],[WCMP Budget]]+Personnel[[#This Row],[Match Budget]]</f>
        <v>0</v>
      </c>
    </row>
    <row r="10" spans="1:5" ht="63" customHeight="1" x14ac:dyDescent="0.35">
      <c r="A10" s="22"/>
      <c r="B10" s="27">
        <v>0</v>
      </c>
      <c r="C10" s="28">
        <v>0</v>
      </c>
      <c r="D10" s="27">
        <v>0</v>
      </c>
      <c r="E10" s="37">
        <f>Personnel[[#This Row],[WCMP Budget]]+Personnel[[#This Row],[Match Budget]]</f>
        <v>0</v>
      </c>
    </row>
    <row r="11" spans="1:5" s="24" customFormat="1" ht="63" customHeight="1" x14ac:dyDescent="0.35">
      <c r="A11" s="60" t="s">
        <v>10</v>
      </c>
      <c r="B11" s="38">
        <f>SUBTOTAL(109,Personnel[Base Salary])</f>
        <v>0</v>
      </c>
      <c r="C11" s="39">
        <f>SUBTOTAL(109,Personnel[WCMP Budget])</f>
        <v>0</v>
      </c>
      <c r="D11" s="38">
        <f>SUBTOTAL(109,Personnel[Match Budget])</f>
        <v>0</v>
      </c>
      <c r="E11" s="38">
        <f>SUBTOTAL(109,Personnel[[Total ]])</f>
        <v>0</v>
      </c>
    </row>
    <row r="12" spans="1:5" ht="31.5" customHeight="1" x14ac:dyDescent="0.35">
      <c r="A12" s="21"/>
      <c r="B12" s="30"/>
      <c r="C12" s="30"/>
      <c r="D12" s="30"/>
      <c r="E12" s="30"/>
    </row>
    <row r="13" spans="1:5" ht="63" customHeight="1" x14ac:dyDescent="0.35">
      <c r="A13" s="21"/>
      <c r="B13" s="30"/>
      <c r="C13" s="30"/>
      <c r="D13" s="30"/>
      <c r="E13" s="30"/>
    </row>
    <row r="14" spans="1:5" ht="63" customHeight="1" x14ac:dyDescent="0.35"/>
  </sheetData>
  <sheetProtection algorithmName="SHA-512" hashValue="VvZzn5X8ZUTdjqnCxmt0vmtaCDfrYpXadE78fEdLsrQs28PmgQBRXyRoKSJcPyUHicMtdYiFt1DjwvJjpeI6Qw==" saltValue="CeDzSWw/7C2ylUFjcsH3iw==" spinCount="100000" sheet="1" objects="1" scenarios="1" selectLockedCells="1"/>
  <pageMargins left="0.7" right="0.7" top="0.75" bottom="0.75" header="0.3" footer="0.3"/>
  <pageSetup scale="3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971D-972B-4A77-89A1-816C8C899248}">
  <dimension ref="A1:M14"/>
  <sheetViews>
    <sheetView topLeftCell="A7" zoomScale="49" zoomScaleNormal="49" zoomScaleSheetLayoutView="42" zoomScalePageLayoutView="40" workbookViewId="0">
      <selection activeCell="B2" sqref="B2"/>
    </sheetView>
  </sheetViews>
  <sheetFormatPr defaultColWidth="0" defaultRowHeight="0" customHeight="1" zeroHeight="1" x14ac:dyDescent="0.35"/>
  <cols>
    <col min="1" max="1" width="49.36328125" style="25" customWidth="1"/>
    <col min="2" max="2" width="51.90625" style="25" customWidth="1"/>
    <col min="3" max="3" width="23" style="25" customWidth="1"/>
    <col min="4" max="4" width="20.81640625" style="25" customWidth="1"/>
    <col min="5" max="5" width="16.36328125" style="25" customWidth="1"/>
    <col min="6" max="8" width="24.26953125" style="21" customWidth="1"/>
    <col min="9" max="13" width="0" style="21" hidden="1" customWidth="1"/>
    <col min="14" max="16384" width="8.7265625" style="21" hidden="1"/>
  </cols>
  <sheetData>
    <row r="1" spans="1:8" s="26" customFormat="1" ht="47.5" customHeight="1" x14ac:dyDescent="0.35">
      <c r="A1" s="34" t="s">
        <v>28</v>
      </c>
      <c r="B1" s="34" t="s">
        <v>30</v>
      </c>
      <c r="C1" s="34" t="s">
        <v>18</v>
      </c>
      <c r="D1" s="34" t="s">
        <v>19</v>
      </c>
      <c r="E1" s="41" t="s">
        <v>29</v>
      </c>
      <c r="F1" s="35" t="s">
        <v>9</v>
      </c>
      <c r="G1" s="36" t="s">
        <v>7</v>
      </c>
      <c r="H1" s="36" t="s">
        <v>3</v>
      </c>
    </row>
    <row r="2" spans="1:8" ht="63" customHeight="1" x14ac:dyDescent="0.35">
      <c r="A2" s="30">
        <f>Personnel[[#This Row],[Personnel Name &amp; Title]]</f>
        <v>0</v>
      </c>
      <c r="B2" s="22"/>
      <c r="C2" s="37">
        <f>Personnel[[#This Row],[Base Salary]]</f>
        <v>0</v>
      </c>
      <c r="D2" s="27">
        <v>0</v>
      </c>
      <c r="E2" s="40" t="e">
        <f>Fringe[[#This Row],[Fringe Total ($)]]/Fringe[[#This Row],[Base Salary]]</f>
        <v>#DIV/0!</v>
      </c>
      <c r="F2" s="28">
        <v>0</v>
      </c>
      <c r="G2" s="27">
        <v>0</v>
      </c>
      <c r="H2" s="29">
        <f>SUM(Fringe[[#This Row],[WCMP Budget]:[Match Budget]])</f>
        <v>0</v>
      </c>
    </row>
    <row r="3" spans="1:8" ht="63" customHeight="1" x14ac:dyDescent="0.35">
      <c r="A3" s="30">
        <f>Personnel[[#This Row],[Personnel Name &amp; Title]]</f>
        <v>0</v>
      </c>
      <c r="B3" s="22"/>
      <c r="C3" s="37">
        <f>Personnel[[#This Row],[Base Salary]]</f>
        <v>0</v>
      </c>
      <c r="D3" s="27">
        <v>0</v>
      </c>
      <c r="E3" s="40" t="e">
        <f>Fringe[[#This Row],[Fringe Total ($)]]/Fringe[[#This Row],[Base Salary]]</f>
        <v>#DIV/0!</v>
      </c>
      <c r="F3" s="28">
        <v>0</v>
      </c>
      <c r="G3" s="27">
        <v>0</v>
      </c>
      <c r="H3" s="29">
        <f>SUM(Fringe[[#This Row],[WCMP Budget]:[Match Budget]])</f>
        <v>0</v>
      </c>
    </row>
    <row r="4" spans="1:8" ht="63" customHeight="1" x14ac:dyDescent="0.35">
      <c r="A4" s="30">
        <f>Personnel[[#This Row],[Personnel Name &amp; Title]]</f>
        <v>0</v>
      </c>
      <c r="B4" s="22"/>
      <c r="C4" s="37">
        <f>Personnel[[#This Row],[Base Salary]]</f>
        <v>0</v>
      </c>
      <c r="D4" s="27">
        <v>0</v>
      </c>
      <c r="E4" s="40" t="e">
        <f>Fringe[[#This Row],[Fringe Total ($)]]/Fringe[[#This Row],[Base Salary]]</f>
        <v>#DIV/0!</v>
      </c>
      <c r="F4" s="28">
        <v>0</v>
      </c>
      <c r="G4" s="27">
        <v>0</v>
      </c>
      <c r="H4" s="29">
        <f>SUM(Fringe[[#This Row],[WCMP Budget]:[Match Budget]])</f>
        <v>0</v>
      </c>
    </row>
    <row r="5" spans="1:8" ht="63" customHeight="1" x14ac:dyDescent="0.35">
      <c r="A5" s="30">
        <f>Personnel[[#This Row],[Personnel Name &amp; Title]]</f>
        <v>0</v>
      </c>
      <c r="B5" s="22"/>
      <c r="C5" s="37">
        <f>Personnel[[#This Row],[Base Salary]]</f>
        <v>0</v>
      </c>
      <c r="D5" s="27">
        <v>0</v>
      </c>
      <c r="E5" s="40" t="e">
        <f>Fringe[[#This Row],[Fringe Total ($)]]/Fringe[[#This Row],[Base Salary]]</f>
        <v>#DIV/0!</v>
      </c>
      <c r="F5" s="28">
        <v>0</v>
      </c>
      <c r="G5" s="27">
        <v>0</v>
      </c>
      <c r="H5" s="29">
        <f>SUM(Fringe[[#This Row],[WCMP Budget]:[Match Budget]])</f>
        <v>0</v>
      </c>
    </row>
    <row r="6" spans="1:8" ht="63" customHeight="1" x14ac:dyDescent="0.35">
      <c r="A6" s="30">
        <f>Personnel[[#This Row],[Personnel Name &amp; Title]]</f>
        <v>0</v>
      </c>
      <c r="B6" s="22"/>
      <c r="C6" s="37">
        <f>Personnel[[#This Row],[Base Salary]]</f>
        <v>0</v>
      </c>
      <c r="D6" s="27">
        <v>0</v>
      </c>
      <c r="E6" s="40" t="e">
        <f>Fringe[[#This Row],[Fringe Total ($)]]/Fringe[[#This Row],[Base Salary]]</f>
        <v>#DIV/0!</v>
      </c>
      <c r="F6" s="28">
        <v>0</v>
      </c>
      <c r="G6" s="27">
        <v>0</v>
      </c>
      <c r="H6" s="29">
        <f>SUM(Fringe[[#This Row],[WCMP Budget]:[Match Budget]])</f>
        <v>0</v>
      </c>
    </row>
    <row r="7" spans="1:8" ht="63" customHeight="1" x14ac:dyDescent="0.35">
      <c r="A7" s="30">
        <f>Personnel[[#This Row],[Personnel Name &amp; Title]]</f>
        <v>0</v>
      </c>
      <c r="B7" s="22"/>
      <c r="C7" s="37">
        <f>Personnel[[#This Row],[Base Salary]]</f>
        <v>0</v>
      </c>
      <c r="D7" s="27">
        <v>0</v>
      </c>
      <c r="E7" s="40" t="e">
        <f>Fringe[[#This Row],[Fringe Total ($)]]/Fringe[[#This Row],[Base Salary]]</f>
        <v>#DIV/0!</v>
      </c>
      <c r="F7" s="28">
        <v>0</v>
      </c>
      <c r="G7" s="27">
        <v>0</v>
      </c>
      <c r="H7" s="29">
        <f>SUM(Fringe[[#This Row],[WCMP Budget]:[Match Budget]])</f>
        <v>0</v>
      </c>
    </row>
    <row r="8" spans="1:8" ht="63" customHeight="1" x14ac:dyDescent="0.35">
      <c r="A8" s="30">
        <f>Personnel[[#This Row],[Personnel Name &amp; Title]]</f>
        <v>0</v>
      </c>
      <c r="B8" s="22"/>
      <c r="C8" s="37">
        <f>Personnel[[#This Row],[Base Salary]]</f>
        <v>0</v>
      </c>
      <c r="D8" s="27">
        <v>0</v>
      </c>
      <c r="E8" s="40" t="e">
        <f>Fringe[[#This Row],[Fringe Total ($)]]/Fringe[[#This Row],[Base Salary]]</f>
        <v>#DIV/0!</v>
      </c>
      <c r="F8" s="28">
        <v>0</v>
      </c>
      <c r="G8" s="27">
        <v>0</v>
      </c>
      <c r="H8" s="29">
        <f>SUM(Fringe[[#This Row],[WCMP Budget]:[Match Budget]])</f>
        <v>0</v>
      </c>
    </row>
    <row r="9" spans="1:8" ht="63" customHeight="1" x14ac:dyDescent="0.35">
      <c r="A9" s="30">
        <f>Personnel[[#This Row],[Personnel Name &amp; Title]]</f>
        <v>0</v>
      </c>
      <c r="B9" s="22"/>
      <c r="C9" s="37">
        <f>Personnel[[#This Row],[Base Salary]]</f>
        <v>0</v>
      </c>
      <c r="D9" s="27">
        <v>0</v>
      </c>
      <c r="E9" s="40" t="e">
        <f>Fringe[[#This Row],[Fringe Total ($)]]/Fringe[[#This Row],[Base Salary]]</f>
        <v>#DIV/0!</v>
      </c>
      <c r="F9" s="28">
        <v>0</v>
      </c>
      <c r="G9" s="27">
        <v>0</v>
      </c>
      <c r="H9" s="29">
        <f>SUM(Fringe[[#This Row],[WCMP Budget]:[Match Budget]])</f>
        <v>0</v>
      </c>
    </row>
    <row r="10" spans="1:8" ht="63" customHeight="1" x14ac:dyDescent="0.35">
      <c r="A10" s="30">
        <f>Personnel[[#This Row],[Personnel Name &amp; Title]]</f>
        <v>0</v>
      </c>
      <c r="B10" s="22"/>
      <c r="C10" s="37">
        <f>Personnel[[#This Row],[Base Salary]]</f>
        <v>0</v>
      </c>
      <c r="D10" s="27">
        <v>0</v>
      </c>
      <c r="E10" s="40" t="e">
        <f>Fringe[[#This Row],[Fringe Total ($)]]/Fringe[[#This Row],[Base Salary]]</f>
        <v>#DIV/0!</v>
      </c>
      <c r="F10" s="28">
        <v>0</v>
      </c>
      <c r="G10" s="27">
        <v>0</v>
      </c>
      <c r="H10" s="29">
        <f>SUM(Fringe[[#This Row],[WCMP Budget]:[Match Budget]])</f>
        <v>0</v>
      </c>
    </row>
    <row r="11" spans="1:8" s="24" customFormat="1" ht="63" customHeight="1" x14ac:dyDescent="0.35">
      <c r="B11" s="60" t="s">
        <v>10</v>
      </c>
      <c r="C11" s="61">
        <f>SUBTOTAL(109,Fringe[Base Salary])</f>
        <v>0</v>
      </c>
      <c r="D11" s="46">
        <f>SUBTOTAL(109,Fringe[Fringe Total ($)])</f>
        <v>0</v>
      </c>
      <c r="E11" s="42"/>
      <c r="F11" s="39">
        <f>SUBTOTAL(109,Fringe[WCMP Budget])</f>
        <v>0</v>
      </c>
      <c r="G11" s="38">
        <f>SUBTOTAL(109,Fringe[Match Budget])</f>
        <v>0</v>
      </c>
      <c r="H11" s="38">
        <f>SUBTOTAL(109,Fringe[[Total ]])</f>
        <v>0</v>
      </c>
    </row>
    <row r="12" spans="1:8" ht="19" customHeight="1" x14ac:dyDescent="0.35">
      <c r="A12" s="21"/>
      <c r="B12" s="21"/>
      <c r="C12" s="21"/>
      <c r="D12" s="30"/>
      <c r="E12" s="30"/>
      <c r="F12" s="30"/>
      <c r="G12" s="30"/>
      <c r="H12" s="30"/>
    </row>
    <row r="13" spans="1:8" ht="63" customHeight="1" x14ac:dyDescent="0.35">
      <c r="A13" s="21"/>
      <c r="B13" s="21"/>
      <c r="C13" s="21"/>
      <c r="D13" s="30"/>
      <c r="E13" s="30"/>
      <c r="F13" s="30"/>
      <c r="G13" s="30"/>
      <c r="H13" s="30"/>
    </row>
    <row r="14" spans="1:8" ht="63" customHeight="1" x14ac:dyDescent="0.35"/>
  </sheetData>
  <sheetProtection algorithmName="SHA-512" hashValue="Tb5GZFDd0UEytpHgRL/ClhqyeaMYr9v+lUAVbEoNncVvsSW0Mm4RMe+lIHh7V9PF7GsjOP+9ZPSRVmPW2iBTMA==" saltValue="W5JiOb/p8LcqfT1Pz1K//A==" spinCount="100000" sheet="1" objects="1" scenarios="1" selectLockedCells="1"/>
  <pageMargins left="0.7" right="0.7" top="0.75" bottom="0.75" header="0.3" footer="0.3"/>
  <pageSetup scale="3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C9CD2-081A-431E-A3A8-515665254F51}">
  <sheetPr codeName="Sheet3"/>
  <dimension ref="A1:F15"/>
  <sheetViews>
    <sheetView topLeftCell="A5" zoomScale="59" zoomScaleNormal="59" zoomScaleSheetLayoutView="59" zoomScalePageLayoutView="40" workbookViewId="0">
      <selection activeCell="E7" sqref="E7"/>
    </sheetView>
  </sheetViews>
  <sheetFormatPr defaultColWidth="0" defaultRowHeight="0" customHeight="1" zeroHeight="1" x14ac:dyDescent="0.35"/>
  <cols>
    <col min="1" max="1" width="48.453125" style="25" customWidth="1"/>
    <col min="2" max="2" width="29.36328125" style="25" customWidth="1"/>
    <col min="3" max="3" width="36.54296875" style="25" customWidth="1"/>
    <col min="4" max="4" width="21.81640625" style="21" customWidth="1"/>
    <col min="5" max="5" width="20" style="21" customWidth="1"/>
    <col min="6" max="6" width="16.90625" style="21" customWidth="1"/>
    <col min="7" max="16384" width="8.7265625" style="21" hidden="1"/>
  </cols>
  <sheetData>
    <row r="1" spans="1:6" s="26" customFormat="1" ht="34" customHeight="1" x14ac:dyDescent="0.35">
      <c r="A1" s="34" t="s">
        <v>8</v>
      </c>
      <c r="B1" s="34" t="s">
        <v>5</v>
      </c>
      <c r="C1" s="44" t="s">
        <v>6</v>
      </c>
      <c r="D1" s="35" t="s">
        <v>9</v>
      </c>
      <c r="E1" s="36" t="s">
        <v>7</v>
      </c>
      <c r="F1" s="36" t="s">
        <v>3</v>
      </c>
    </row>
    <row r="2" spans="1:6" ht="34" customHeight="1" x14ac:dyDescent="0.35">
      <c r="A2" s="22"/>
      <c r="B2" s="22"/>
      <c r="C2" s="22"/>
      <c r="D2" s="28">
        <v>0</v>
      </c>
      <c r="E2" s="27">
        <v>0</v>
      </c>
      <c r="F2" s="29">
        <f>Travel[[#This Row],[WCMP Budget]]+Travel[[#This Row],[Match Budget]]</f>
        <v>0</v>
      </c>
    </row>
    <row r="3" spans="1:6" ht="34" customHeight="1" x14ac:dyDescent="0.35">
      <c r="A3" s="22"/>
      <c r="B3" s="22"/>
      <c r="C3" s="22"/>
      <c r="D3" s="28">
        <v>0</v>
      </c>
      <c r="E3" s="27">
        <v>0</v>
      </c>
      <c r="F3" s="37">
        <f>Travel[[#This Row],[WCMP Budget]]+Travel[[#This Row],[Match Budget]]</f>
        <v>0</v>
      </c>
    </row>
    <row r="4" spans="1:6" ht="34" customHeight="1" x14ac:dyDescent="0.35">
      <c r="A4" s="22"/>
      <c r="B4" s="22"/>
      <c r="C4" s="22"/>
      <c r="D4" s="28">
        <v>0</v>
      </c>
      <c r="E4" s="27">
        <v>0</v>
      </c>
      <c r="F4" s="37">
        <f>Travel[[#This Row],[WCMP Budget]]+Travel[[#This Row],[Match Budget]]</f>
        <v>0</v>
      </c>
    </row>
    <row r="5" spans="1:6" ht="34" customHeight="1" x14ac:dyDescent="0.35">
      <c r="A5" s="22"/>
      <c r="B5" s="22"/>
      <c r="C5" s="22"/>
      <c r="D5" s="28">
        <v>0</v>
      </c>
      <c r="E5" s="27">
        <v>0</v>
      </c>
      <c r="F5" s="37">
        <f>Travel[[#This Row],[WCMP Budget]]+Travel[[#This Row],[Match Budget]]</f>
        <v>0</v>
      </c>
    </row>
    <row r="6" spans="1:6" ht="34" customHeight="1" x14ac:dyDescent="0.35">
      <c r="A6" s="22"/>
      <c r="B6" s="22"/>
      <c r="C6" s="22"/>
      <c r="D6" s="28">
        <v>0</v>
      </c>
      <c r="E6" s="27">
        <v>0</v>
      </c>
      <c r="F6" s="37">
        <f>Travel[[#This Row],[WCMP Budget]]+Travel[[#This Row],[Match Budget]]</f>
        <v>0</v>
      </c>
    </row>
    <row r="7" spans="1:6" ht="34" customHeight="1" x14ac:dyDescent="0.35">
      <c r="A7" s="22"/>
      <c r="B7" s="22"/>
      <c r="C7" s="22"/>
      <c r="D7" s="28">
        <v>0</v>
      </c>
      <c r="E7" s="27">
        <v>0</v>
      </c>
      <c r="F7" s="37">
        <f>Travel[[#This Row],[WCMP Budget]]+Travel[[#This Row],[Match Budget]]</f>
        <v>0</v>
      </c>
    </row>
    <row r="8" spans="1:6" ht="34" customHeight="1" x14ac:dyDescent="0.35">
      <c r="A8" s="22"/>
      <c r="B8" s="22"/>
      <c r="C8" s="22"/>
      <c r="D8" s="28">
        <v>0</v>
      </c>
      <c r="E8" s="27">
        <v>0</v>
      </c>
      <c r="F8" s="37">
        <f>Travel[[#This Row],[WCMP Budget]]+Travel[[#This Row],[Match Budget]]</f>
        <v>0</v>
      </c>
    </row>
    <row r="9" spans="1:6" ht="34" customHeight="1" x14ac:dyDescent="0.35">
      <c r="A9" s="22"/>
      <c r="B9" s="22"/>
      <c r="C9" s="22"/>
      <c r="D9" s="28">
        <v>0</v>
      </c>
      <c r="E9" s="27">
        <v>0</v>
      </c>
      <c r="F9" s="37">
        <f>Travel[[#This Row],[WCMP Budget]]+Travel[[#This Row],[Match Budget]]</f>
        <v>0</v>
      </c>
    </row>
    <row r="10" spans="1:6" ht="34" customHeight="1" x14ac:dyDescent="0.35">
      <c r="A10" s="22"/>
      <c r="B10" s="22"/>
      <c r="C10" s="22"/>
      <c r="D10" s="28">
        <v>0</v>
      </c>
      <c r="E10" s="27">
        <v>0</v>
      </c>
      <c r="F10" s="37">
        <f>Travel[[#This Row],[WCMP Budget]]+Travel[[#This Row],[Match Budget]]</f>
        <v>0</v>
      </c>
    </row>
    <row r="11" spans="1:6" s="24" customFormat="1" ht="34" customHeight="1" x14ac:dyDescent="0.35">
      <c r="B11" s="42"/>
      <c r="C11" s="43" t="s">
        <v>10</v>
      </c>
      <c r="D11" s="39">
        <f>SUBTOTAL(109,Travel[WCMP Budget])</f>
        <v>0</v>
      </c>
      <c r="E11" s="38">
        <f>SUBTOTAL(109,Travel[Match Budget])</f>
        <v>0</v>
      </c>
      <c r="F11" s="38">
        <f>SUBTOTAL(109,Travel[[Total ]])</f>
        <v>0</v>
      </c>
    </row>
    <row r="12" spans="1:6" ht="13.5" customHeight="1" x14ac:dyDescent="0.35">
      <c r="A12" s="21"/>
      <c r="B12" s="30"/>
      <c r="C12" s="30"/>
      <c r="D12" s="30"/>
      <c r="E12" s="30"/>
      <c r="F12" s="30"/>
    </row>
    <row r="13" spans="1:6" ht="34" customHeight="1" x14ac:dyDescent="0.35">
      <c r="A13" s="21"/>
      <c r="B13" s="30"/>
      <c r="C13" s="30"/>
      <c r="D13" s="30"/>
      <c r="E13" s="30"/>
      <c r="F13" s="30"/>
    </row>
    <row r="14" spans="1:6" ht="34" customHeight="1" x14ac:dyDescent="0.35"/>
    <row r="15" spans="1:6" ht="34" customHeight="1" x14ac:dyDescent="0.35"/>
  </sheetData>
  <sheetProtection algorithmName="SHA-512" hashValue="hNgQiGEPY03Q1Bl0fv33YAagZibEAjVWWIMP2sOlEtFBx2rnvGSXwCO9qvzksVulfoLFbh/Ae0t0pmKzZF3e/A==" saltValue="fTcDUaepw6KiNA4RHW2ZFg==" spinCount="100000" sheet="1" objects="1" scenarios="1" selectLockedCells="1"/>
  <pageMargins left="0.7" right="0.7" top="0.75" bottom="0.75" header="0.3" footer="0.3"/>
  <pageSetup scale="52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17562-A7FB-4DE2-9AE8-DFA05101D899}">
  <dimension ref="A1:I15"/>
  <sheetViews>
    <sheetView zoomScale="51" zoomScaleNormal="51" zoomScalePageLayoutView="40" workbookViewId="0">
      <selection activeCell="A2" sqref="A2"/>
    </sheetView>
  </sheetViews>
  <sheetFormatPr defaultColWidth="0" defaultRowHeight="0" customHeight="1" zeroHeight="1" x14ac:dyDescent="0.35"/>
  <cols>
    <col min="1" max="1" width="66.6328125" style="25" customWidth="1"/>
    <col min="2" max="2" width="39.90625" style="25" customWidth="1"/>
    <col min="3" max="3" width="21.26953125" style="25" customWidth="1"/>
    <col min="4" max="4" width="18.81640625" style="25" customWidth="1"/>
    <col min="5" max="5" width="14.81640625" style="25" customWidth="1"/>
    <col min="6" max="6" width="15.453125" style="25" customWidth="1"/>
    <col min="7" max="7" width="18.26953125" style="21" customWidth="1"/>
    <col min="8" max="8" width="17.81640625" style="21" customWidth="1"/>
    <col min="9" max="9" width="18" style="21" customWidth="1"/>
    <col min="10" max="16384" width="8.7265625" style="21" hidden="1"/>
  </cols>
  <sheetData>
    <row r="1" spans="1:9" s="20" customFormat="1" ht="50" customHeight="1" x14ac:dyDescent="0.35">
      <c r="A1" s="34" t="s">
        <v>11</v>
      </c>
      <c r="B1" s="34" t="s">
        <v>12</v>
      </c>
      <c r="C1" s="34" t="s">
        <v>13</v>
      </c>
      <c r="D1" s="34" t="s">
        <v>14</v>
      </c>
      <c r="E1" s="34" t="s">
        <v>15</v>
      </c>
      <c r="F1" s="44" t="s">
        <v>16</v>
      </c>
      <c r="G1" s="45" t="s">
        <v>9</v>
      </c>
      <c r="H1" s="34" t="s">
        <v>7</v>
      </c>
      <c r="I1" s="34" t="s">
        <v>3</v>
      </c>
    </row>
    <row r="2" spans="1:9" ht="50" customHeight="1" x14ac:dyDescent="0.35">
      <c r="A2" s="22"/>
      <c r="B2" s="22"/>
      <c r="C2" s="22"/>
      <c r="D2" s="33">
        <v>0</v>
      </c>
      <c r="E2" s="22"/>
      <c r="F2" s="23">
        <f>Equipment[[#This Row],[Price per Unit]]*Equipment[[#This Row],[Number of Units]]</f>
        <v>0</v>
      </c>
      <c r="G2" s="28">
        <v>0</v>
      </c>
      <c r="H2" s="27">
        <v>0</v>
      </c>
      <c r="I2" s="29">
        <f>Equipment[[#This Row],[WCMP Budget]]+Equipment[[#This Row],[Match Budget]]</f>
        <v>0</v>
      </c>
    </row>
    <row r="3" spans="1:9" ht="50" customHeight="1" x14ac:dyDescent="0.35">
      <c r="A3" s="22"/>
      <c r="B3" s="22"/>
      <c r="C3" s="22"/>
      <c r="D3" s="33">
        <v>0</v>
      </c>
      <c r="E3" s="22"/>
      <c r="F3" s="23">
        <f>Equipment[[#This Row],[Price per Unit]]*Equipment[[#This Row],[Number of Units]]</f>
        <v>0</v>
      </c>
      <c r="G3" s="28">
        <v>0</v>
      </c>
      <c r="H3" s="27">
        <v>0</v>
      </c>
      <c r="I3" s="37">
        <f>Equipment[[#This Row],[WCMP Budget]]+Equipment[[#This Row],[Match Budget]]</f>
        <v>0</v>
      </c>
    </row>
    <row r="4" spans="1:9" ht="50" customHeight="1" x14ac:dyDescent="0.35">
      <c r="A4" s="22"/>
      <c r="B4" s="22"/>
      <c r="C4" s="22"/>
      <c r="D4" s="33">
        <v>0</v>
      </c>
      <c r="E4" s="22"/>
      <c r="F4" s="23">
        <f>Equipment[[#This Row],[Price per Unit]]*Equipment[[#This Row],[Number of Units]]</f>
        <v>0</v>
      </c>
      <c r="G4" s="28">
        <v>0</v>
      </c>
      <c r="H4" s="27">
        <v>0</v>
      </c>
      <c r="I4" s="37">
        <f>Equipment[[#This Row],[WCMP Budget]]+Equipment[[#This Row],[Match Budget]]</f>
        <v>0</v>
      </c>
    </row>
    <row r="5" spans="1:9" ht="50" customHeight="1" x14ac:dyDescent="0.35">
      <c r="A5" s="22"/>
      <c r="B5" s="22"/>
      <c r="C5" s="22"/>
      <c r="D5" s="33">
        <v>0</v>
      </c>
      <c r="E5" s="22"/>
      <c r="F5" s="23">
        <f>Equipment[[#This Row],[Price per Unit]]*Equipment[[#This Row],[Number of Units]]</f>
        <v>0</v>
      </c>
      <c r="G5" s="28">
        <v>0</v>
      </c>
      <c r="H5" s="27">
        <v>0</v>
      </c>
      <c r="I5" s="37">
        <f>Equipment[[#This Row],[WCMP Budget]]+Equipment[[#This Row],[Match Budget]]</f>
        <v>0</v>
      </c>
    </row>
    <row r="6" spans="1:9" ht="50" customHeight="1" x14ac:dyDescent="0.35">
      <c r="A6" s="22"/>
      <c r="B6" s="22"/>
      <c r="C6" s="22"/>
      <c r="D6" s="33">
        <v>0</v>
      </c>
      <c r="E6" s="22"/>
      <c r="F6" s="23">
        <f>Equipment[[#This Row],[Price per Unit]]*Equipment[[#This Row],[Number of Units]]</f>
        <v>0</v>
      </c>
      <c r="G6" s="28">
        <v>0</v>
      </c>
      <c r="H6" s="27">
        <v>0</v>
      </c>
      <c r="I6" s="37">
        <f>Equipment[[#This Row],[WCMP Budget]]+Equipment[[#This Row],[Match Budget]]</f>
        <v>0</v>
      </c>
    </row>
    <row r="7" spans="1:9" ht="50" customHeight="1" x14ac:dyDescent="0.35">
      <c r="A7" s="22"/>
      <c r="B7" s="22"/>
      <c r="C7" s="22"/>
      <c r="D7" s="33">
        <v>0</v>
      </c>
      <c r="E7" s="22"/>
      <c r="F7" s="23">
        <f>Equipment[[#This Row],[Price per Unit]]*Equipment[[#This Row],[Number of Units]]</f>
        <v>0</v>
      </c>
      <c r="G7" s="28">
        <v>0</v>
      </c>
      <c r="H7" s="27">
        <v>0</v>
      </c>
      <c r="I7" s="37">
        <f>Equipment[[#This Row],[WCMP Budget]]+Equipment[[#This Row],[Match Budget]]</f>
        <v>0</v>
      </c>
    </row>
    <row r="8" spans="1:9" ht="50" customHeight="1" x14ac:dyDescent="0.35">
      <c r="A8" s="22"/>
      <c r="B8" s="22"/>
      <c r="C8" s="22"/>
      <c r="D8" s="33">
        <v>0</v>
      </c>
      <c r="E8" s="22"/>
      <c r="F8" s="23">
        <f>Equipment[[#This Row],[Price per Unit]]*Equipment[[#This Row],[Number of Units]]</f>
        <v>0</v>
      </c>
      <c r="G8" s="28">
        <v>0</v>
      </c>
      <c r="H8" s="27">
        <v>0</v>
      </c>
      <c r="I8" s="37">
        <f>Equipment[[#This Row],[WCMP Budget]]+Equipment[[#This Row],[Match Budget]]</f>
        <v>0</v>
      </c>
    </row>
    <row r="9" spans="1:9" ht="50" customHeight="1" x14ac:dyDescent="0.35">
      <c r="A9" s="22"/>
      <c r="B9" s="22"/>
      <c r="C9" s="22"/>
      <c r="D9" s="33">
        <v>0</v>
      </c>
      <c r="E9" s="22"/>
      <c r="F9" s="23">
        <f>Equipment[[#This Row],[Price per Unit]]*Equipment[[#This Row],[Number of Units]]</f>
        <v>0</v>
      </c>
      <c r="G9" s="28">
        <v>0</v>
      </c>
      <c r="H9" s="27">
        <v>0</v>
      </c>
      <c r="I9" s="37">
        <f>Equipment[[#This Row],[WCMP Budget]]+Equipment[[#This Row],[Match Budget]]</f>
        <v>0</v>
      </c>
    </row>
    <row r="10" spans="1:9" ht="50" customHeight="1" x14ac:dyDescent="0.35">
      <c r="A10" s="22"/>
      <c r="B10" s="22"/>
      <c r="C10" s="22"/>
      <c r="D10" s="33">
        <v>0</v>
      </c>
      <c r="E10" s="22"/>
      <c r="F10" s="23">
        <f>Equipment[[#This Row],[Price per Unit]]*Equipment[[#This Row],[Number of Units]]</f>
        <v>0</v>
      </c>
      <c r="G10" s="28">
        <v>0</v>
      </c>
      <c r="H10" s="27">
        <v>0</v>
      </c>
      <c r="I10" s="37">
        <f>Equipment[[#This Row],[WCMP Budget]]+Equipment[[#This Row],[Match Budget]]</f>
        <v>0</v>
      </c>
    </row>
    <row r="11" spans="1:9" s="24" customFormat="1" ht="50" customHeight="1" x14ac:dyDescent="0.35">
      <c r="B11" s="42"/>
      <c r="C11" s="43" t="s">
        <v>10</v>
      </c>
      <c r="D11" s="46">
        <f>SUBTOTAL(109,Equipment[Price per Unit])</f>
        <v>0</v>
      </c>
      <c r="E11" s="42">
        <f>SUBTOTAL(109,Equipment[Number of Units])</f>
        <v>0</v>
      </c>
      <c r="F11" s="46">
        <f>SUBTOTAL(109,Equipment[Item Total])</f>
        <v>0</v>
      </c>
      <c r="G11" s="39">
        <f>SUBTOTAL(109,Equipment[WCMP Budget])</f>
        <v>0</v>
      </c>
      <c r="H11" s="38">
        <f>SUBTOTAL(109,Equipment[Match Budget])</f>
        <v>0</v>
      </c>
      <c r="I11" s="38">
        <f>SUBTOTAL(109,Equipment[[Total ]])</f>
        <v>0</v>
      </c>
    </row>
    <row r="12" spans="1:9" ht="18.5" customHeight="1" x14ac:dyDescent="0.35"/>
    <row r="13" spans="1:9" ht="50" customHeight="1" x14ac:dyDescent="0.35"/>
    <row r="14" spans="1:9" ht="50" customHeight="1" x14ac:dyDescent="0.35"/>
    <row r="15" spans="1:9" ht="50" customHeight="1" x14ac:dyDescent="0.35"/>
  </sheetData>
  <sheetProtection algorithmName="SHA-512" hashValue="8MClMeur/DkP7xkPOZCCaLF6sWD3TUIV10qQxMElPdmhaDysdz+hzM3W8g0kmZY7LN1wMZllixUeXiLW8qD3jg==" saltValue="wPKjv3Q2t9CIZ2osxxjH9A==" spinCount="100000" sheet="1" objects="1" scenarios="1" selectLockedCells="1"/>
  <pageMargins left="0.7" right="0.7" top="0.75" bottom="0.75" header="0.3" footer="0.3"/>
  <pageSetup scale="34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CEED-82C4-45A5-9E4E-C48571939465}">
  <dimension ref="A1:I15"/>
  <sheetViews>
    <sheetView zoomScale="47" zoomScaleNormal="47" zoomScalePageLayoutView="40" workbookViewId="0">
      <selection activeCell="A2" sqref="A2"/>
    </sheetView>
  </sheetViews>
  <sheetFormatPr defaultColWidth="0" defaultRowHeight="0" customHeight="1" zeroHeight="1" x14ac:dyDescent="0.35"/>
  <cols>
    <col min="1" max="1" width="78.08984375" style="32" customWidth="1"/>
    <col min="2" max="2" width="21.453125" style="32" customWidth="1"/>
    <col min="3" max="4" width="20.6328125" style="32" customWidth="1"/>
    <col min="5" max="5" width="21.81640625" style="9" customWidth="1"/>
    <col min="6" max="6" width="20" style="9" customWidth="1"/>
    <col min="7" max="7" width="23.36328125" style="9" customWidth="1"/>
    <col min="8" max="9" width="0" style="9" hidden="1" customWidth="1"/>
    <col min="10" max="16384" width="8.7265625" style="9" hidden="1"/>
  </cols>
  <sheetData>
    <row r="1" spans="1:7" s="31" customFormat="1" ht="50" customHeight="1" x14ac:dyDescent="0.35">
      <c r="A1" s="34" t="s">
        <v>17</v>
      </c>
      <c r="B1" s="34" t="s">
        <v>14</v>
      </c>
      <c r="C1" s="34" t="s">
        <v>15</v>
      </c>
      <c r="D1" s="44" t="s">
        <v>16</v>
      </c>
      <c r="E1" s="45" t="s">
        <v>9</v>
      </c>
      <c r="F1" s="34" t="s">
        <v>7</v>
      </c>
      <c r="G1" s="34" t="s">
        <v>3</v>
      </c>
    </row>
    <row r="2" spans="1:7" ht="50" customHeight="1" x14ac:dyDescent="0.35">
      <c r="A2" s="22"/>
      <c r="B2" s="33">
        <v>0</v>
      </c>
      <c r="C2" s="22"/>
      <c r="D2" s="23">
        <f>Supplies[[#This Row],[Price per Unit]]*Supplies[[#This Row],[Number of Units]]</f>
        <v>0</v>
      </c>
      <c r="E2" s="28">
        <v>0</v>
      </c>
      <c r="F2" s="27">
        <v>0</v>
      </c>
      <c r="G2" s="29">
        <f>Supplies[[#This Row],[WCMP Budget]]+Supplies[[#This Row],[Match Budget]]</f>
        <v>0</v>
      </c>
    </row>
    <row r="3" spans="1:7" ht="50" customHeight="1" x14ac:dyDescent="0.35">
      <c r="A3" s="22"/>
      <c r="B3" s="33">
        <v>0</v>
      </c>
      <c r="C3" s="22"/>
      <c r="D3" s="23">
        <f>Supplies[[#This Row],[Price per Unit]]*Supplies[[#This Row],[Number of Units]]</f>
        <v>0</v>
      </c>
      <c r="E3" s="28">
        <v>0</v>
      </c>
      <c r="F3" s="27">
        <v>0</v>
      </c>
      <c r="G3" s="37">
        <f>Supplies[[#This Row],[WCMP Budget]]+Supplies[[#This Row],[Match Budget]]</f>
        <v>0</v>
      </c>
    </row>
    <row r="4" spans="1:7" ht="50" customHeight="1" x14ac:dyDescent="0.35">
      <c r="A4" s="22"/>
      <c r="B4" s="33">
        <v>0</v>
      </c>
      <c r="C4" s="22"/>
      <c r="D4" s="23">
        <f>Supplies[[#This Row],[Price per Unit]]*Supplies[[#This Row],[Number of Units]]</f>
        <v>0</v>
      </c>
      <c r="E4" s="28">
        <v>0</v>
      </c>
      <c r="F4" s="27">
        <v>0</v>
      </c>
      <c r="G4" s="37">
        <f>Supplies[[#This Row],[WCMP Budget]]+Supplies[[#This Row],[Match Budget]]</f>
        <v>0</v>
      </c>
    </row>
    <row r="5" spans="1:7" ht="50" customHeight="1" x14ac:dyDescent="0.35">
      <c r="A5" s="22"/>
      <c r="B5" s="33">
        <v>0</v>
      </c>
      <c r="C5" s="22"/>
      <c r="D5" s="23">
        <f>Supplies[[#This Row],[Price per Unit]]*Supplies[[#This Row],[Number of Units]]</f>
        <v>0</v>
      </c>
      <c r="E5" s="28">
        <v>0</v>
      </c>
      <c r="F5" s="27">
        <v>0</v>
      </c>
      <c r="G5" s="37">
        <f>Supplies[[#This Row],[WCMP Budget]]+Supplies[[#This Row],[Match Budget]]</f>
        <v>0</v>
      </c>
    </row>
    <row r="6" spans="1:7" ht="50" customHeight="1" x14ac:dyDescent="0.35">
      <c r="A6" s="22"/>
      <c r="B6" s="33">
        <v>0</v>
      </c>
      <c r="C6" s="22"/>
      <c r="D6" s="23">
        <f>Supplies[[#This Row],[Price per Unit]]*Supplies[[#This Row],[Number of Units]]</f>
        <v>0</v>
      </c>
      <c r="E6" s="28">
        <v>0</v>
      </c>
      <c r="F6" s="27">
        <v>0</v>
      </c>
      <c r="G6" s="37">
        <f>Supplies[[#This Row],[WCMP Budget]]+Supplies[[#This Row],[Match Budget]]</f>
        <v>0</v>
      </c>
    </row>
    <row r="7" spans="1:7" ht="50" customHeight="1" x14ac:dyDescent="0.35">
      <c r="A7" s="22"/>
      <c r="B7" s="33">
        <v>0</v>
      </c>
      <c r="C7" s="22"/>
      <c r="D7" s="23">
        <f>Supplies[[#This Row],[Price per Unit]]*Supplies[[#This Row],[Number of Units]]</f>
        <v>0</v>
      </c>
      <c r="E7" s="28">
        <v>0</v>
      </c>
      <c r="F7" s="27">
        <v>0</v>
      </c>
      <c r="G7" s="37">
        <f>Supplies[[#This Row],[WCMP Budget]]+Supplies[[#This Row],[Match Budget]]</f>
        <v>0</v>
      </c>
    </row>
    <row r="8" spans="1:7" ht="50" customHeight="1" x14ac:dyDescent="0.35">
      <c r="A8" s="22"/>
      <c r="B8" s="33">
        <v>0</v>
      </c>
      <c r="C8" s="22"/>
      <c r="D8" s="23">
        <f>Supplies[[#This Row],[Price per Unit]]*Supplies[[#This Row],[Number of Units]]</f>
        <v>0</v>
      </c>
      <c r="E8" s="28">
        <v>0</v>
      </c>
      <c r="F8" s="27">
        <v>0</v>
      </c>
      <c r="G8" s="37">
        <f>Supplies[[#This Row],[WCMP Budget]]+Supplies[[#This Row],[Match Budget]]</f>
        <v>0</v>
      </c>
    </row>
    <row r="9" spans="1:7" ht="50" customHeight="1" x14ac:dyDescent="0.35">
      <c r="A9" s="22"/>
      <c r="B9" s="33">
        <v>0</v>
      </c>
      <c r="C9" s="22"/>
      <c r="D9" s="23">
        <f>Supplies[[#This Row],[Price per Unit]]*Supplies[[#This Row],[Number of Units]]</f>
        <v>0</v>
      </c>
      <c r="E9" s="28">
        <v>0</v>
      </c>
      <c r="F9" s="27">
        <v>0</v>
      </c>
      <c r="G9" s="37">
        <f>Supplies[[#This Row],[WCMP Budget]]+Supplies[[#This Row],[Match Budget]]</f>
        <v>0</v>
      </c>
    </row>
    <row r="10" spans="1:7" ht="50" customHeight="1" x14ac:dyDescent="0.35">
      <c r="A10" s="22"/>
      <c r="B10" s="33">
        <v>0</v>
      </c>
      <c r="C10" s="22"/>
      <c r="D10" s="23">
        <f>Supplies[[#This Row],[Price per Unit]]*Supplies[[#This Row],[Number of Units]]</f>
        <v>0</v>
      </c>
      <c r="E10" s="28">
        <v>0</v>
      </c>
      <c r="F10" s="27">
        <v>0</v>
      </c>
      <c r="G10" s="37">
        <f>Supplies[[#This Row],[WCMP Budget]]+Supplies[[#This Row],[Match Budget]]</f>
        <v>0</v>
      </c>
    </row>
    <row r="11" spans="1:7" ht="50" customHeight="1" x14ac:dyDescent="0.35">
      <c r="A11" s="47" t="s">
        <v>10</v>
      </c>
      <c r="B11" s="48">
        <f>SUBTOTAL(109,Supplies[Price per Unit])</f>
        <v>0</v>
      </c>
      <c r="C11" s="30">
        <f>SUBTOTAL(109,Supplies[Number of Units])</f>
        <v>0</v>
      </c>
      <c r="D11" s="48">
        <f>SUBTOTAL(109,Supplies[Item Total])</f>
        <v>0</v>
      </c>
      <c r="E11" s="49">
        <f>SUBTOTAL(109,Supplies[WCMP Budget])</f>
        <v>0</v>
      </c>
      <c r="F11" s="37">
        <f>SUBTOTAL(109,Supplies[Match Budget])</f>
        <v>0</v>
      </c>
      <c r="G11" s="37">
        <f>SUBTOTAL(109,Supplies[[Total ]])</f>
        <v>0</v>
      </c>
    </row>
    <row r="12" spans="1:7" ht="19" customHeight="1" x14ac:dyDescent="0.35"/>
    <row r="13" spans="1:7" ht="50" customHeight="1" x14ac:dyDescent="0.35"/>
    <row r="14" spans="1:7" ht="50" customHeight="1" x14ac:dyDescent="0.35"/>
    <row r="15" spans="1:7" ht="50" hidden="1" customHeight="1" x14ac:dyDescent="0.35"/>
  </sheetData>
  <sheetProtection algorithmName="SHA-512" hashValue="ubAIg2mqjhwI1D9ux4NgKwi9rYdgILLIxXXy+eDJAjoD3ZO2gi9vg6tmDCUl4fnqeogwlwIrAH93OfRQGGeSEg==" saltValue="GHbSejhbFeb//+25kYb9XQ==" spinCount="100000" sheet="1" objects="1" scenarios="1" selectLockedCells="1"/>
  <pageMargins left="0.7" right="0.7" top="0.75" bottom="0.75" header="0.3" footer="0.3"/>
  <pageSetup scale="34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8100-F6DA-45F4-9188-2007B2F7B864}">
  <dimension ref="A1:I14"/>
  <sheetViews>
    <sheetView zoomScale="47" zoomScaleNormal="47" zoomScalePageLayoutView="40" workbookViewId="0">
      <selection activeCell="B3" sqref="B3"/>
    </sheetView>
  </sheetViews>
  <sheetFormatPr defaultColWidth="0" defaultRowHeight="55.5" customHeight="1" zeroHeight="1" x14ac:dyDescent="0.35"/>
  <cols>
    <col min="1" max="1" width="118.453125" style="32" customWidth="1"/>
    <col min="2" max="2" width="32.453125" style="9" customWidth="1"/>
    <col min="3" max="3" width="33.26953125" style="9" customWidth="1"/>
    <col min="4" max="4" width="38.453125" style="9" customWidth="1"/>
    <col min="5" max="9" width="0" style="9" hidden="1" customWidth="1"/>
    <col min="10" max="16384" width="8.7265625" style="9" hidden="1"/>
  </cols>
  <sheetData>
    <row r="1" spans="1:4" s="31" customFormat="1" ht="55.5" customHeight="1" x14ac:dyDescent="0.35">
      <c r="A1" s="34" t="s">
        <v>20</v>
      </c>
      <c r="B1" s="45" t="s">
        <v>9</v>
      </c>
      <c r="C1" s="34" t="s">
        <v>7</v>
      </c>
      <c r="D1" s="34" t="s">
        <v>3</v>
      </c>
    </row>
    <row r="2" spans="1:4" ht="55.5" customHeight="1" x14ac:dyDescent="0.35">
      <c r="A2" s="22"/>
      <c r="B2" s="28">
        <v>0</v>
      </c>
      <c r="C2" s="27">
        <v>0</v>
      </c>
      <c r="D2" s="29">
        <f>Contractual[[#This Row],[WCMP Budget]]+Contractual[[#This Row],[Match Budget]]</f>
        <v>0</v>
      </c>
    </row>
    <row r="3" spans="1:4" ht="55.5" customHeight="1" x14ac:dyDescent="0.35">
      <c r="A3" s="22"/>
      <c r="B3" s="28">
        <v>0</v>
      </c>
      <c r="C3" s="27">
        <v>0</v>
      </c>
      <c r="D3" s="37">
        <f>Contractual[[#This Row],[WCMP Budget]]+Contractual[[#This Row],[Match Budget]]</f>
        <v>0</v>
      </c>
    </row>
    <row r="4" spans="1:4" ht="55.5" customHeight="1" x14ac:dyDescent="0.35">
      <c r="A4" s="22"/>
      <c r="B4" s="28">
        <v>0</v>
      </c>
      <c r="C4" s="27">
        <v>0</v>
      </c>
      <c r="D4" s="37">
        <f>Contractual[[#This Row],[WCMP Budget]]+Contractual[[#This Row],[Match Budget]]</f>
        <v>0</v>
      </c>
    </row>
    <row r="5" spans="1:4" ht="55.5" customHeight="1" x14ac:dyDescent="0.35">
      <c r="A5" s="22"/>
      <c r="B5" s="28">
        <v>0</v>
      </c>
      <c r="C5" s="27">
        <v>0</v>
      </c>
      <c r="D5" s="37">
        <f>Contractual[[#This Row],[WCMP Budget]]+Contractual[[#This Row],[Match Budget]]</f>
        <v>0</v>
      </c>
    </row>
    <row r="6" spans="1:4" ht="55.5" customHeight="1" x14ac:dyDescent="0.35">
      <c r="A6" s="22"/>
      <c r="B6" s="28">
        <v>0</v>
      </c>
      <c r="C6" s="27">
        <v>0</v>
      </c>
      <c r="D6" s="37">
        <f>Contractual[[#This Row],[WCMP Budget]]+Contractual[[#This Row],[Match Budget]]</f>
        <v>0</v>
      </c>
    </row>
    <row r="7" spans="1:4" ht="55.5" customHeight="1" x14ac:dyDescent="0.35">
      <c r="A7" s="22"/>
      <c r="B7" s="28">
        <v>0</v>
      </c>
      <c r="C7" s="27">
        <v>0</v>
      </c>
      <c r="D7" s="37">
        <f>Contractual[[#This Row],[WCMP Budget]]+Contractual[[#This Row],[Match Budget]]</f>
        <v>0</v>
      </c>
    </row>
    <row r="8" spans="1:4" ht="55.5" customHeight="1" x14ac:dyDescent="0.35">
      <c r="A8" s="22"/>
      <c r="B8" s="28">
        <v>0</v>
      </c>
      <c r="C8" s="27">
        <v>0</v>
      </c>
      <c r="D8" s="37">
        <f>Contractual[[#This Row],[WCMP Budget]]+Contractual[[#This Row],[Match Budget]]</f>
        <v>0</v>
      </c>
    </row>
    <row r="9" spans="1:4" ht="55.5" customHeight="1" x14ac:dyDescent="0.35">
      <c r="A9" s="22"/>
      <c r="B9" s="28">
        <v>0</v>
      </c>
      <c r="C9" s="27">
        <v>0</v>
      </c>
      <c r="D9" s="37">
        <f>Contractual[[#This Row],[WCMP Budget]]+Contractual[[#This Row],[Match Budget]]</f>
        <v>0</v>
      </c>
    </row>
    <row r="10" spans="1:4" ht="55.5" customHeight="1" x14ac:dyDescent="0.35">
      <c r="A10" s="22"/>
      <c r="B10" s="28">
        <v>0</v>
      </c>
      <c r="C10" s="27">
        <v>0</v>
      </c>
      <c r="D10" s="37">
        <f>Contractual[[#This Row],[WCMP Budget]]+Contractual[[#This Row],[Match Budget]]</f>
        <v>0</v>
      </c>
    </row>
    <row r="11" spans="1:4" ht="55.5" customHeight="1" x14ac:dyDescent="0.35">
      <c r="A11" s="47" t="s">
        <v>10</v>
      </c>
      <c r="B11" s="49">
        <f>SUBTOTAL(109,Contractual[WCMP Budget])</f>
        <v>0</v>
      </c>
      <c r="C11" s="37">
        <f>SUBTOTAL(109,Contractual[Match Budget])</f>
        <v>0</v>
      </c>
      <c r="D11" s="37">
        <f>SUBTOTAL(109,Contractual[[Total ]])</f>
        <v>0</v>
      </c>
    </row>
    <row r="12" spans="1:4" ht="18.5" customHeight="1" x14ac:dyDescent="0.35"/>
    <row r="13" spans="1:4" ht="55.5" customHeight="1" x14ac:dyDescent="0.35"/>
    <row r="14" spans="1:4" ht="55.5" customHeight="1" x14ac:dyDescent="0.35"/>
  </sheetData>
  <sheetProtection algorithmName="SHA-512" hashValue="s9ituniwuK51gnisj1rX89Y1IHjXDypOluYeSjttLGDGPm/nrWLRlt3VfsZ9keNPFZQOWLpi48w5oO/a0Dx0Qg==" saltValue="wKlmI0jE5UETzemL87Y5Iw==" spinCount="100000" sheet="1" objects="1" scenarios="1" selectLockedCells="1"/>
  <pageMargins left="0.7" right="0.7" top="0.75" bottom="0.75" header="0.3" footer="0.3"/>
  <pageSetup scale="3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EA59-B9FD-4C3D-8740-FACBA73C88A5}">
  <dimension ref="A1:I15"/>
  <sheetViews>
    <sheetView zoomScale="47" zoomScaleNormal="47" zoomScaleSheetLayoutView="45" zoomScalePageLayoutView="40" workbookViewId="0">
      <selection activeCell="A2" sqref="A2"/>
    </sheetView>
  </sheetViews>
  <sheetFormatPr defaultColWidth="0" defaultRowHeight="0" customHeight="1" zeroHeight="1" x14ac:dyDescent="0.35"/>
  <cols>
    <col min="1" max="1" width="118.453125" style="32" customWidth="1"/>
    <col min="2" max="2" width="32.08984375" style="9" customWidth="1"/>
    <col min="3" max="3" width="33.26953125" style="9" customWidth="1"/>
    <col min="4" max="4" width="38.453125" style="9" customWidth="1"/>
    <col min="5" max="9" width="0" style="9" hidden="1" customWidth="1"/>
    <col min="10" max="16384" width="8.7265625" style="9" hidden="1"/>
  </cols>
  <sheetData>
    <row r="1" spans="1:4" s="31" customFormat="1" ht="50" customHeight="1" x14ac:dyDescent="0.35">
      <c r="A1" s="34" t="s">
        <v>26</v>
      </c>
      <c r="B1" s="45" t="s">
        <v>9</v>
      </c>
      <c r="C1" s="34" t="s">
        <v>7</v>
      </c>
      <c r="D1" s="34" t="s">
        <v>3</v>
      </c>
    </row>
    <row r="2" spans="1:4" ht="50" customHeight="1" x14ac:dyDescent="0.35">
      <c r="A2" s="22"/>
      <c r="B2" s="28">
        <v>0</v>
      </c>
      <c r="C2" s="27">
        <v>0</v>
      </c>
      <c r="D2" s="29">
        <f>Other[[#This Row],[WCMP Budget]]+Other[[#This Row],[Match Budget]]</f>
        <v>0</v>
      </c>
    </row>
    <row r="3" spans="1:4" ht="50" customHeight="1" x14ac:dyDescent="0.35">
      <c r="A3" s="22"/>
      <c r="B3" s="28">
        <v>0</v>
      </c>
      <c r="C3" s="27">
        <v>0</v>
      </c>
      <c r="D3" s="37">
        <f>Other[[#This Row],[WCMP Budget]]+Other[[#This Row],[Match Budget]]</f>
        <v>0</v>
      </c>
    </row>
    <row r="4" spans="1:4" ht="50" customHeight="1" x14ac:dyDescent="0.35">
      <c r="A4" s="22"/>
      <c r="B4" s="28">
        <v>0</v>
      </c>
      <c r="C4" s="27">
        <v>0</v>
      </c>
      <c r="D4" s="37">
        <f>Other[[#This Row],[WCMP Budget]]+Other[[#This Row],[Match Budget]]</f>
        <v>0</v>
      </c>
    </row>
    <row r="5" spans="1:4" ht="50" customHeight="1" x14ac:dyDescent="0.35">
      <c r="A5" s="22"/>
      <c r="B5" s="28">
        <v>0</v>
      </c>
      <c r="C5" s="27">
        <v>0</v>
      </c>
      <c r="D5" s="37">
        <f>Other[[#This Row],[WCMP Budget]]+Other[[#This Row],[Match Budget]]</f>
        <v>0</v>
      </c>
    </row>
    <row r="6" spans="1:4" ht="50" customHeight="1" x14ac:dyDescent="0.35">
      <c r="A6" s="22"/>
      <c r="B6" s="28">
        <v>0</v>
      </c>
      <c r="C6" s="27">
        <v>0</v>
      </c>
      <c r="D6" s="37">
        <f>Other[[#This Row],[WCMP Budget]]+Other[[#This Row],[Match Budget]]</f>
        <v>0</v>
      </c>
    </row>
    <row r="7" spans="1:4" ht="50" customHeight="1" x14ac:dyDescent="0.35">
      <c r="A7" s="22"/>
      <c r="B7" s="28">
        <v>0</v>
      </c>
      <c r="C7" s="27">
        <v>0</v>
      </c>
      <c r="D7" s="37">
        <f>Other[[#This Row],[WCMP Budget]]+Other[[#This Row],[Match Budget]]</f>
        <v>0</v>
      </c>
    </row>
    <row r="8" spans="1:4" ht="44.5" customHeight="1" x14ac:dyDescent="0.35">
      <c r="A8" s="22"/>
      <c r="B8" s="28">
        <v>0</v>
      </c>
      <c r="C8" s="27">
        <v>0</v>
      </c>
      <c r="D8" s="37">
        <f>Other[[#This Row],[WCMP Budget]]+Other[[#This Row],[Match Budget]]</f>
        <v>0</v>
      </c>
    </row>
    <row r="9" spans="1:4" ht="50" customHeight="1" x14ac:dyDescent="0.35">
      <c r="A9" s="22"/>
      <c r="B9" s="28">
        <v>0</v>
      </c>
      <c r="C9" s="27">
        <v>0</v>
      </c>
      <c r="D9" s="37">
        <f>Other[[#This Row],[WCMP Budget]]+Other[[#This Row],[Match Budget]]</f>
        <v>0</v>
      </c>
    </row>
    <row r="10" spans="1:4" ht="50" customHeight="1" x14ac:dyDescent="0.35">
      <c r="A10" s="22"/>
      <c r="B10" s="28">
        <v>0</v>
      </c>
      <c r="C10" s="27">
        <v>0</v>
      </c>
      <c r="D10" s="37">
        <f>Other[[#This Row],[WCMP Budget]]+Other[[#This Row],[Match Budget]]</f>
        <v>0</v>
      </c>
    </row>
    <row r="11" spans="1:4" ht="50" customHeight="1" x14ac:dyDescent="0.35">
      <c r="A11" s="47" t="s">
        <v>10</v>
      </c>
      <c r="B11" s="49">
        <f>SUBTOTAL(109,Other[WCMP Budget])</f>
        <v>0</v>
      </c>
      <c r="C11" s="37">
        <f>SUBTOTAL(109,Other[Match Budget])</f>
        <v>0</v>
      </c>
      <c r="D11" s="37">
        <f>SUBTOTAL(109,Other[[Total ]])</f>
        <v>0</v>
      </c>
    </row>
    <row r="12" spans="1:4" ht="20" customHeight="1" x14ac:dyDescent="0.35"/>
    <row r="13" spans="1:4" ht="50" customHeight="1" x14ac:dyDescent="0.35"/>
    <row r="14" spans="1:4" ht="50" customHeight="1" x14ac:dyDescent="0.35"/>
    <row r="15" spans="1:4" ht="50" hidden="1" customHeight="1" x14ac:dyDescent="0.35"/>
  </sheetData>
  <sheetProtection algorithmName="SHA-512" hashValue="kvWkFiCoZkvaO01TMLV6nl+y6iAactZ00h2CtLxMq7WBqIkrod531VkJcK4ZnWKqCX6sxPInCpWmOFd5HAA1Dg==" saltValue="Nq0lsc7x+xdiezJa5l1G4g==" spinCount="100000" sheet="1" objects="1" scenarios="1" selectLockedCells="1"/>
  <pageMargins left="0.7" right="0.7" top="0.75" bottom="0.75" header="0.3" footer="0.3"/>
  <pageSetup scale="34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85A1-8472-4AF9-88BC-CA69D285FA4A}">
  <dimension ref="A1:I15"/>
  <sheetViews>
    <sheetView zoomScale="47" zoomScaleNormal="47" zoomScaleSheetLayoutView="48" zoomScalePageLayoutView="40" workbookViewId="0">
      <selection activeCell="A2" sqref="A2"/>
    </sheetView>
  </sheetViews>
  <sheetFormatPr defaultColWidth="0" defaultRowHeight="0" customHeight="1" zeroHeight="1" x14ac:dyDescent="0.35"/>
  <cols>
    <col min="1" max="1" width="118.453125" style="4" customWidth="1"/>
    <col min="2" max="2" width="32.08984375" style="3" customWidth="1"/>
    <col min="3" max="3" width="33.26953125" style="3" customWidth="1"/>
    <col min="4" max="4" width="39.26953125" style="3" customWidth="1"/>
    <col min="5" max="9" width="0" style="3" hidden="1" customWidth="1"/>
    <col min="10" max="16384" width="8.7265625" style="3" hidden="1"/>
  </cols>
  <sheetData>
    <row r="1" spans="1:4" s="2" customFormat="1" ht="50" customHeight="1" x14ac:dyDescent="0.35">
      <c r="A1" s="50" t="s">
        <v>27</v>
      </c>
      <c r="B1" s="51" t="s">
        <v>9</v>
      </c>
      <c r="C1" s="50" t="s">
        <v>7</v>
      </c>
      <c r="D1" s="50" t="s">
        <v>3</v>
      </c>
    </row>
    <row r="2" spans="1:4" s="5" customFormat="1" ht="50" customHeight="1" x14ac:dyDescent="0.35">
      <c r="A2" s="1"/>
      <c r="B2" s="57">
        <v>0</v>
      </c>
      <c r="C2" s="58">
        <v>0</v>
      </c>
      <c r="D2" s="59">
        <f>Indirect[[#This Row],[WCMP Budget]]+Indirect[[#This Row],[Match Budget]]</f>
        <v>0</v>
      </c>
    </row>
    <row r="3" spans="1:4" s="5" customFormat="1" ht="50" customHeight="1" x14ac:dyDescent="0.35">
      <c r="A3" s="1"/>
      <c r="B3" s="57">
        <v>0</v>
      </c>
      <c r="C3" s="58">
        <v>0</v>
      </c>
      <c r="D3" s="52">
        <f>Indirect[[#This Row],[WCMP Budget]]+Indirect[[#This Row],[Match Budget]]</f>
        <v>0</v>
      </c>
    </row>
    <row r="4" spans="1:4" s="5" customFormat="1" ht="50" customHeight="1" x14ac:dyDescent="0.35">
      <c r="A4" s="1"/>
      <c r="B4" s="57">
        <v>0</v>
      </c>
      <c r="C4" s="58">
        <v>0</v>
      </c>
      <c r="D4" s="52">
        <f>Indirect[[#This Row],[WCMP Budget]]+Indirect[[#This Row],[Match Budget]]</f>
        <v>0</v>
      </c>
    </row>
    <row r="5" spans="1:4" s="5" customFormat="1" ht="50" customHeight="1" x14ac:dyDescent="0.35">
      <c r="A5" s="1"/>
      <c r="B5" s="57">
        <v>0</v>
      </c>
      <c r="C5" s="58">
        <v>0</v>
      </c>
      <c r="D5" s="52">
        <f>Indirect[[#This Row],[WCMP Budget]]+Indirect[[#This Row],[Match Budget]]</f>
        <v>0</v>
      </c>
    </row>
    <row r="6" spans="1:4" s="5" customFormat="1" ht="50" customHeight="1" x14ac:dyDescent="0.35">
      <c r="A6" s="1"/>
      <c r="B6" s="57">
        <v>0</v>
      </c>
      <c r="C6" s="58">
        <v>0</v>
      </c>
      <c r="D6" s="52">
        <f>Indirect[[#This Row],[WCMP Budget]]+Indirect[[#This Row],[Match Budget]]</f>
        <v>0</v>
      </c>
    </row>
    <row r="7" spans="1:4" s="5" customFormat="1" ht="50" customHeight="1" x14ac:dyDescent="0.35">
      <c r="A7" s="1"/>
      <c r="B7" s="57">
        <v>0</v>
      </c>
      <c r="C7" s="58">
        <v>0</v>
      </c>
      <c r="D7" s="52">
        <f>Indirect[[#This Row],[WCMP Budget]]+Indirect[[#This Row],[Match Budget]]</f>
        <v>0</v>
      </c>
    </row>
    <row r="8" spans="1:4" s="5" customFormat="1" ht="44.5" customHeight="1" x14ac:dyDescent="0.35">
      <c r="A8" s="1"/>
      <c r="B8" s="57">
        <v>0</v>
      </c>
      <c r="C8" s="58">
        <v>0</v>
      </c>
      <c r="D8" s="52">
        <f>Indirect[[#This Row],[WCMP Budget]]+Indirect[[#This Row],[Match Budget]]</f>
        <v>0</v>
      </c>
    </row>
    <row r="9" spans="1:4" s="5" customFormat="1" ht="50" customHeight="1" x14ac:dyDescent="0.35">
      <c r="A9" s="1"/>
      <c r="B9" s="57">
        <v>0</v>
      </c>
      <c r="C9" s="58">
        <v>0</v>
      </c>
      <c r="D9" s="52">
        <f>Indirect[[#This Row],[WCMP Budget]]+Indirect[[#This Row],[Match Budget]]</f>
        <v>0</v>
      </c>
    </row>
    <row r="10" spans="1:4" s="5" customFormat="1" ht="50" customHeight="1" x14ac:dyDescent="0.35">
      <c r="A10" s="1"/>
      <c r="B10" s="57">
        <v>0</v>
      </c>
      <c r="C10" s="58">
        <v>0</v>
      </c>
      <c r="D10" s="52">
        <f>Indirect[[#This Row],[WCMP Budget]]+Indirect[[#This Row],[Match Budget]]</f>
        <v>0</v>
      </c>
    </row>
    <row r="11" spans="1:4" s="5" customFormat="1" ht="50" customHeight="1" x14ac:dyDescent="0.35">
      <c r="A11" s="53" t="s">
        <v>10</v>
      </c>
      <c r="B11" s="54">
        <f>SUBTOTAL(109,Indirect[WCMP Budget])</f>
        <v>0</v>
      </c>
      <c r="C11" s="52">
        <f>SUBTOTAL(109,Indirect[Match Budget])</f>
        <v>0</v>
      </c>
      <c r="D11" s="52">
        <f>SUBTOTAL(109,Indirect[[Total ]])</f>
        <v>0</v>
      </c>
    </row>
    <row r="12" spans="1:4" ht="50" customHeight="1" x14ac:dyDescent="0.35"/>
    <row r="13" spans="1:4" ht="50" customHeight="1" x14ac:dyDescent="0.35"/>
    <row r="14" spans="1:4" ht="50" customHeight="1" x14ac:dyDescent="0.35"/>
    <row r="15" spans="1:4" ht="50" hidden="1" customHeight="1" x14ac:dyDescent="0.35"/>
  </sheetData>
  <sheetProtection algorithmName="SHA-512" hashValue="YDqhEMTi1U2W6A4jB46Yrrr0uPHwybYyyDBdGoJ08KElVVGBCzKlcGNgiy6JLVKcB4rcAVUjm698dasot441ig==" saltValue="ixScvanGCG/3xx+GOzu0uQ==" spinCount="100000" sheet="1" objects="1" scenarios="1" selectLockedCells="1"/>
  <pageMargins left="0.7" right="0.7" top="0.75" bottom="0.75" header="0.3" footer="0.3"/>
  <pageSetup scale="34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>2023</Document_x0020_Year>
    <Division xmlns="9e30f06f-ad7a-453a-8e08-8a8878e30bd1">DIR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33E6D4FPPFNA-1999820295-2648</_dlc_DocId>
    <_dlc_DocIdUrl xmlns="bb65cc95-6d4e-4879-a879-9838761499af">
      <Url>https://doa.wi.gov/_layouts/15/DocIdRedir.aspx?ID=33E6D4FPPFNA-1999820295-2648</Url>
      <Description>33E6D4FPPFNA-1999820295-2648</Description>
    </_dlc_DocIdUrl>
  </documentManagement>
</p:properties>
</file>

<file path=customXml/itemProps1.xml><?xml version="1.0" encoding="utf-8"?>
<ds:datastoreItem xmlns:ds="http://schemas.openxmlformats.org/officeDocument/2006/customXml" ds:itemID="{931E8D40-6522-4937-9730-1E20534AD454}"/>
</file>

<file path=customXml/itemProps2.xml><?xml version="1.0" encoding="utf-8"?>
<ds:datastoreItem xmlns:ds="http://schemas.openxmlformats.org/officeDocument/2006/customXml" ds:itemID="{4D6513D3-2E3F-47BD-A4E7-19884A3A96F9}"/>
</file>

<file path=customXml/itemProps3.xml><?xml version="1.0" encoding="utf-8"?>
<ds:datastoreItem xmlns:ds="http://schemas.openxmlformats.org/officeDocument/2006/customXml" ds:itemID="{1BF9EB8A-3468-4588-9D1D-453DE6193E54}"/>
</file>

<file path=customXml/itemProps4.xml><?xml version="1.0" encoding="utf-8"?>
<ds:datastoreItem xmlns:ds="http://schemas.openxmlformats.org/officeDocument/2006/customXml" ds:itemID="{F31F4768-D500-4587-959D-B7C3E3E1DF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BUDGET TABLE</vt:lpstr>
      <vt:lpstr>Personnel</vt:lpstr>
      <vt:lpstr>Fringe</vt:lpstr>
      <vt:lpstr>Travel</vt:lpstr>
      <vt:lpstr>Equipment</vt:lpstr>
      <vt:lpstr>Supplies</vt:lpstr>
      <vt:lpstr>Contractual</vt:lpstr>
      <vt:lpstr>Other</vt:lpstr>
      <vt:lpstr>Indirect</vt:lpstr>
      <vt:lpstr>'BUDGET TABLE'!Print_Area</vt:lpstr>
      <vt:lpstr>'Contractual'!Print_Area</vt:lpstr>
      <vt:lpstr>Equipment!Print_Area</vt:lpstr>
      <vt:lpstr>Fringe!Print_Area</vt:lpstr>
      <vt:lpstr>Personnel!Print_Area</vt:lpstr>
      <vt:lpstr>Supplies!Print_Area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2024-25 WCMP Grant Budget Table </dc:title>
  <dc:creator>Leckwee, Lauren K - DOA</dc:creator>
  <cp:lastModifiedBy>Leckwee, Lauren K - DOA</cp:lastModifiedBy>
  <cp:lastPrinted>2023-08-22T17:13:57Z</cp:lastPrinted>
  <dcterms:created xsi:type="dcterms:W3CDTF">2023-08-10T17:27:09Z</dcterms:created>
  <dcterms:modified xsi:type="dcterms:W3CDTF">2023-08-22T17:43:18Z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27f7b998-caaa-4f30-b785-4fb98287041b</vt:lpwstr>
  </property>
</Properties>
</file>